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gorantonaki\Documents\"/>
    </mc:Choice>
  </mc:AlternateContent>
  <xr:revisionPtr revIDLastSave="0" documentId="8_{D057B2D9-1E94-4C27-9C25-CF6A28FD6CC1}" xr6:coauthVersionLast="45" xr6:coauthVersionMax="45" xr10:uidLastSave="{00000000-0000-0000-0000-000000000000}"/>
  <bookViews>
    <workbookView xWindow="1500" yWindow="1500" windowWidth="21600" windowHeight="11400" xr2:uid="{1E11B4F4-DD98-446D-876F-4B0C07735438}"/>
  </bookViews>
  <sheets>
    <sheet name="Greek Exports to Mainland China" sheetId="1" r:id="rId1"/>
    <sheet name="Greek Imports from Mainland C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988" i="2" l="1"/>
  <c r="K988" i="2"/>
  <c r="P987" i="2"/>
  <c r="K987" i="2"/>
  <c r="P986" i="2"/>
  <c r="K986" i="2"/>
  <c r="Q985" i="2"/>
  <c r="P985" i="2"/>
  <c r="M985" i="2"/>
  <c r="K985" i="2"/>
  <c r="P984" i="2"/>
  <c r="K984" i="2"/>
  <c r="Q983" i="2"/>
  <c r="P983" i="2"/>
  <c r="M983" i="2"/>
  <c r="K983" i="2"/>
  <c r="P982" i="2"/>
  <c r="K982" i="2"/>
  <c r="P981" i="2"/>
  <c r="K981" i="2"/>
  <c r="P980" i="2"/>
  <c r="K980" i="2"/>
  <c r="P979" i="2"/>
  <c r="K979" i="2"/>
  <c r="P978" i="2"/>
  <c r="K978" i="2"/>
  <c r="P977" i="2"/>
  <c r="K977" i="2"/>
  <c r="P976" i="2"/>
  <c r="K976" i="2"/>
  <c r="P975" i="2"/>
  <c r="K975" i="2"/>
  <c r="P974" i="2"/>
  <c r="K974" i="2"/>
  <c r="Q973" i="2"/>
  <c r="P973" i="2"/>
  <c r="M973" i="2"/>
  <c r="K973" i="2"/>
  <c r="P972" i="2"/>
  <c r="K972" i="2"/>
  <c r="Q971" i="2"/>
  <c r="P971" i="2"/>
  <c r="M971" i="2"/>
  <c r="K971" i="2"/>
  <c r="P970" i="2"/>
  <c r="K970" i="2"/>
  <c r="P969" i="2"/>
  <c r="K969" i="2"/>
  <c r="P968" i="2"/>
  <c r="K968" i="2"/>
  <c r="P967" i="2"/>
  <c r="K967" i="2"/>
  <c r="P966" i="2"/>
  <c r="K966" i="2"/>
  <c r="P965" i="2"/>
  <c r="K965" i="2"/>
  <c r="P964" i="2"/>
  <c r="K964" i="2"/>
  <c r="Q963" i="2"/>
  <c r="P963" i="2"/>
  <c r="M963" i="2"/>
  <c r="K963" i="2"/>
  <c r="P962" i="2"/>
  <c r="M962" i="2"/>
  <c r="K962" i="2"/>
  <c r="P961" i="2"/>
  <c r="K961" i="2"/>
  <c r="P960" i="2"/>
  <c r="K960" i="2"/>
  <c r="O959" i="2"/>
  <c r="K959" i="2"/>
  <c r="I959" i="2"/>
  <c r="P958" i="2"/>
  <c r="O958" i="2"/>
  <c r="K958" i="2"/>
  <c r="I958" i="2"/>
  <c r="P957" i="2"/>
  <c r="O957" i="2"/>
  <c r="K957" i="2"/>
  <c r="I957" i="2"/>
  <c r="O956" i="2"/>
  <c r="K956" i="2"/>
  <c r="I956" i="2"/>
  <c r="P955" i="2"/>
  <c r="O955" i="2"/>
  <c r="K955" i="2"/>
  <c r="I955" i="2"/>
  <c r="O954" i="2"/>
  <c r="K954" i="2"/>
  <c r="I954" i="2"/>
  <c r="P953" i="2"/>
  <c r="O953" i="2"/>
  <c r="K953" i="2"/>
  <c r="I953" i="2"/>
  <c r="O952" i="2"/>
  <c r="K952" i="2"/>
  <c r="I952" i="2"/>
  <c r="P951" i="2"/>
  <c r="O951" i="2"/>
  <c r="K951" i="2"/>
  <c r="I951" i="2"/>
  <c r="P950" i="2"/>
  <c r="O950" i="2"/>
  <c r="K950" i="2"/>
  <c r="I950" i="2"/>
  <c r="P949" i="2"/>
  <c r="O949" i="2"/>
  <c r="K949" i="2"/>
  <c r="I949" i="2"/>
  <c r="O948" i="2"/>
  <c r="K948" i="2"/>
  <c r="I948" i="2"/>
  <c r="P947" i="2"/>
  <c r="O947" i="2"/>
  <c r="N947" i="2"/>
  <c r="K947" i="2"/>
  <c r="I947" i="2"/>
  <c r="P946" i="2"/>
  <c r="O946" i="2"/>
  <c r="K946" i="2"/>
  <c r="I946" i="2"/>
  <c r="Q945" i="2"/>
  <c r="P945" i="2"/>
  <c r="O945" i="2"/>
  <c r="M945" i="2"/>
  <c r="K945" i="2"/>
  <c r="I945" i="2"/>
  <c r="Q944" i="2"/>
  <c r="P944" i="2"/>
  <c r="O944" i="2"/>
  <c r="M944" i="2"/>
  <c r="K944" i="2"/>
  <c r="I944" i="2"/>
  <c r="O943" i="2"/>
  <c r="K943" i="2"/>
  <c r="I943" i="2"/>
  <c r="Q942" i="2"/>
  <c r="P942" i="2"/>
  <c r="O942" i="2"/>
  <c r="M942" i="2"/>
  <c r="K942" i="2"/>
  <c r="I942" i="2"/>
  <c r="Q941" i="2"/>
  <c r="P941" i="2"/>
  <c r="O941" i="2"/>
  <c r="M941" i="2"/>
  <c r="K941" i="2"/>
  <c r="I941" i="2"/>
  <c r="Q940" i="2"/>
  <c r="P940" i="2"/>
  <c r="O940" i="2"/>
  <c r="M940" i="2"/>
  <c r="K940" i="2"/>
  <c r="I940" i="2"/>
  <c r="O939" i="2"/>
  <c r="K939" i="2"/>
  <c r="I939" i="2"/>
  <c r="Q938" i="2"/>
  <c r="P938" i="2"/>
  <c r="O938" i="2"/>
  <c r="M938" i="2"/>
  <c r="K938" i="2"/>
  <c r="I938" i="2"/>
  <c r="P937" i="2"/>
  <c r="O937" i="2"/>
  <c r="K937" i="2"/>
  <c r="I937" i="2"/>
  <c r="Q936" i="2"/>
  <c r="P936" i="2"/>
  <c r="O936" i="2"/>
  <c r="N936" i="2"/>
  <c r="M936" i="2"/>
  <c r="K936" i="2"/>
  <c r="I936" i="2"/>
  <c r="G936" i="2"/>
  <c r="P935" i="2"/>
  <c r="N935" i="2"/>
  <c r="K935" i="2"/>
  <c r="I935" i="2"/>
  <c r="G935" i="2"/>
  <c r="N934" i="2"/>
  <c r="K934" i="2"/>
  <c r="G934" i="2"/>
  <c r="P933" i="2"/>
  <c r="N933" i="2"/>
  <c r="K933" i="2"/>
  <c r="I933" i="2"/>
  <c r="G933" i="2"/>
  <c r="N932" i="2"/>
  <c r="K932" i="2"/>
  <c r="G932" i="2"/>
  <c r="P931" i="2"/>
  <c r="N931" i="2"/>
  <c r="K931" i="2"/>
  <c r="I931" i="2"/>
  <c r="G931" i="2"/>
  <c r="O930" i="2"/>
  <c r="N930" i="2"/>
  <c r="K930" i="2"/>
  <c r="I930" i="2"/>
  <c r="G930" i="2"/>
  <c r="N929" i="2"/>
  <c r="K929" i="2"/>
  <c r="G929" i="2"/>
  <c r="P928" i="2"/>
  <c r="O928" i="2"/>
  <c r="N928" i="2"/>
  <c r="K928" i="2"/>
  <c r="I928" i="2"/>
  <c r="G928" i="2"/>
  <c r="Q927" i="2"/>
  <c r="P927" i="2"/>
  <c r="O927" i="2"/>
  <c r="N927" i="2"/>
  <c r="M927" i="2"/>
  <c r="K927" i="2"/>
  <c r="I927" i="2"/>
  <c r="G927" i="2"/>
  <c r="N926" i="2"/>
  <c r="K926" i="2"/>
  <c r="G926" i="2"/>
  <c r="Q925" i="2"/>
  <c r="P925" i="2"/>
  <c r="N925" i="2"/>
  <c r="M925" i="2"/>
  <c r="K925" i="2"/>
  <c r="I925" i="2"/>
  <c r="G925" i="2"/>
  <c r="Q924" i="2"/>
  <c r="P924" i="2"/>
  <c r="O924" i="2"/>
  <c r="N924" i="2"/>
  <c r="M924" i="2"/>
  <c r="K924" i="2"/>
  <c r="I924" i="2"/>
  <c r="G924" i="2"/>
  <c r="O923" i="2"/>
  <c r="N923" i="2"/>
  <c r="K923" i="2"/>
  <c r="I923" i="2"/>
  <c r="G923" i="2"/>
  <c r="O922" i="2"/>
  <c r="N922" i="2"/>
  <c r="K922" i="2"/>
  <c r="I922" i="2"/>
  <c r="G922" i="2"/>
  <c r="P921" i="2"/>
  <c r="O921" i="2"/>
  <c r="N921" i="2"/>
  <c r="K921" i="2"/>
  <c r="I921" i="2"/>
  <c r="G921" i="2"/>
  <c r="O920" i="2"/>
  <c r="N920" i="2"/>
  <c r="K920" i="2"/>
  <c r="I920" i="2"/>
  <c r="G920" i="2"/>
  <c r="N919" i="2"/>
  <c r="K919" i="2"/>
  <c r="G919" i="2"/>
  <c r="P918" i="2"/>
  <c r="N918" i="2"/>
  <c r="K918" i="2"/>
  <c r="I918" i="2"/>
  <c r="G918" i="2"/>
  <c r="P917" i="2"/>
  <c r="N917" i="2"/>
  <c r="K917" i="2"/>
  <c r="I917" i="2"/>
  <c r="G917" i="2"/>
  <c r="N916" i="2"/>
  <c r="K916" i="2"/>
  <c r="G916" i="2"/>
  <c r="P915" i="2"/>
  <c r="O915" i="2"/>
  <c r="N915" i="2"/>
  <c r="K915" i="2"/>
  <c r="I915" i="2"/>
  <c r="G915" i="2"/>
  <c r="P914" i="2"/>
  <c r="O914" i="2"/>
  <c r="N914" i="2"/>
  <c r="K914" i="2"/>
  <c r="I914" i="2"/>
  <c r="G914" i="2"/>
  <c r="N913" i="2"/>
  <c r="K913" i="2"/>
  <c r="G913" i="2"/>
  <c r="N912" i="2"/>
  <c r="K912" i="2"/>
  <c r="G912" i="2"/>
  <c r="P911" i="2"/>
  <c r="N911" i="2"/>
  <c r="K911" i="2"/>
  <c r="I911" i="2"/>
  <c r="G911" i="2"/>
  <c r="Q910" i="2"/>
  <c r="P910" i="2"/>
  <c r="O910" i="2"/>
  <c r="N910" i="2"/>
  <c r="M910" i="2"/>
  <c r="K910" i="2"/>
  <c r="I910" i="2"/>
  <c r="G910" i="2"/>
  <c r="Q909" i="2"/>
  <c r="P909" i="2"/>
  <c r="O909" i="2"/>
  <c r="N909" i="2"/>
  <c r="M909" i="2"/>
  <c r="K909" i="2"/>
  <c r="I909" i="2"/>
  <c r="G909" i="2"/>
  <c r="N908" i="2"/>
  <c r="K908" i="2"/>
  <c r="G908" i="2"/>
  <c r="O907" i="2"/>
  <c r="N907" i="2"/>
  <c r="K907" i="2"/>
  <c r="I907" i="2"/>
  <c r="G907" i="2"/>
  <c r="N906" i="2"/>
  <c r="K906" i="2"/>
  <c r="G906" i="2"/>
  <c r="N905" i="2"/>
  <c r="K905" i="2"/>
  <c r="G905" i="2"/>
  <c r="O904" i="2"/>
  <c r="N904" i="2"/>
  <c r="K904" i="2"/>
  <c r="I904" i="2"/>
  <c r="G904" i="2"/>
  <c r="Q903" i="2"/>
  <c r="P903" i="2"/>
  <c r="N903" i="2"/>
  <c r="M903" i="2"/>
  <c r="K903" i="2"/>
  <c r="I903" i="2"/>
  <c r="G903" i="2"/>
  <c r="P902" i="2"/>
  <c r="O902" i="2"/>
  <c r="N902" i="2"/>
  <c r="K902" i="2"/>
  <c r="I902" i="2"/>
  <c r="G902" i="2"/>
  <c r="P901" i="2"/>
  <c r="N901" i="2"/>
  <c r="K901" i="2"/>
  <c r="I901" i="2"/>
  <c r="G901" i="2"/>
  <c r="O900" i="2"/>
  <c r="N900" i="2"/>
  <c r="K900" i="2"/>
  <c r="I900" i="2"/>
  <c r="G900" i="2"/>
  <c r="N899" i="2"/>
  <c r="K899" i="2"/>
  <c r="G899" i="2"/>
  <c r="O898" i="2"/>
  <c r="N898" i="2"/>
  <c r="K898" i="2"/>
  <c r="I898" i="2"/>
  <c r="G898" i="2"/>
  <c r="Q897" i="2"/>
  <c r="P897" i="2"/>
  <c r="O897" i="2"/>
  <c r="N897" i="2"/>
  <c r="M897" i="2"/>
  <c r="K897" i="2"/>
  <c r="I897" i="2"/>
  <c r="G897" i="2"/>
  <c r="Q896" i="2"/>
  <c r="P896" i="2"/>
  <c r="O896" i="2"/>
  <c r="N896" i="2"/>
  <c r="M896" i="2"/>
  <c r="K896" i="2"/>
  <c r="I896" i="2"/>
  <c r="G896" i="2"/>
  <c r="Q895" i="2"/>
  <c r="P895" i="2"/>
  <c r="O895" i="2"/>
  <c r="N895" i="2"/>
  <c r="M895" i="2"/>
  <c r="K895" i="2"/>
  <c r="I895" i="2"/>
  <c r="G895" i="2"/>
  <c r="Q894" i="2"/>
  <c r="P894" i="2"/>
  <c r="O894" i="2"/>
  <c r="N894" i="2"/>
  <c r="M894" i="2"/>
  <c r="K894" i="2"/>
  <c r="I894" i="2"/>
  <c r="G894" i="2"/>
  <c r="N893" i="2"/>
  <c r="K893" i="2"/>
  <c r="G893" i="2"/>
  <c r="P892" i="2"/>
  <c r="K892" i="2"/>
  <c r="I892" i="2"/>
  <c r="G892" i="2"/>
  <c r="E892" i="2"/>
  <c r="P891" i="2"/>
  <c r="K891" i="2"/>
  <c r="I891" i="2"/>
  <c r="G891" i="2"/>
  <c r="E891" i="2"/>
  <c r="N890" i="2"/>
  <c r="K890" i="2"/>
  <c r="G890" i="2"/>
  <c r="E890" i="2"/>
  <c r="P889" i="2"/>
  <c r="O889" i="2"/>
  <c r="K889" i="2"/>
  <c r="I889" i="2"/>
  <c r="G889" i="2"/>
  <c r="E889" i="2"/>
  <c r="O888" i="2"/>
  <c r="K888" i="2"/>
  <c r="I888" i="2"/>
  <c r="G888" i="2"/>
  <c r="E888" i="2"/>
  <c r="E887" i="2"/>
  <c r="P886" i="2"/>
  <c r="N886" i="2"/>
  <c r="K886" i="2"/>
  <c r="I886" i="2"/>
  <c r="G886" i="2"/>
  <c r="E886" i="2"/>
  <c r="P885" i="2"/>
  <c r="O885" i="2"/>
  <c r="N885" i="2"/>
  <c r="K885" i="2"/>
  <c r="I885" i="2"/>
  <c r="G885" i="2"/>
  <c r="E885" i="2"/>
  <c r="K884" i="2"/>
  <c r="I884" i="2"/>
  <c r="G884" i="2"/>
  <c r="E884" i="2"/>
  <c r="E883" i="2"/>
  <c r="Q882" i="2"/>
  <c r="P882" i="2"/>
  <c r="O882" i="2"/>
  <c r="N882" i="2"/>
  <c r="M882" i="2"/>
  <c r="K882" i="2"/>
  <c r="I882" i="2"/>
  <c r="G882" i="2"/>
  <c r="E882" i="2"/>
  <c r="E881" i="2"/>
  <c r="O880" i="2"/>
  <c r="N880" i="2"/>
  <c r="K880" i="2"/>
  <c r="I880" i="2"/>
  <c r="G880" i="2"/>
  <c r="E880" i="2"/>
  <c r="P879" i="2"/>
  <c r="K879" i="2"/>
  <c r="I879" i="2"/>
  <c r="G879" i="2"/>
  <c r="E879" i="2"/>
  <c r="E878" i="2"/>
  <c r="Q877" i="2"/>
  <c r="P877" i="2"/>
  <c r="O877" i="2"/>
  <c r="M877" i="2"/>
  <c r="K877" i="2"/>
  <c r="I877" i="2"/>
  <c r="G877" i="2"/>
  <c r="E877" i="2"/>
  <c r="E876" i="2"/>
  <c r="P875" i="2"/>
  <c r="N875" i="2"/>
  <c r="K875" i="2"/>
  <c r="I875" i="2"/>
  <c r="G875" i="2"/>
  <c r="E875" i="2"/>
  <c r="N874" i="2"/>
  <c r="K874" i="2"/>
  <c r="G874" i="2"/>
  <c r="E874" i="2"/>
  <c r="E873" i="2"/>
  <c r="E872" i="2"/>
  <c r="E871" i="2"/>
  <c r="Q870" i="2"/>
  <c r="P870" i="2"/>
  <c r="O870" i="2"/>
  <c r="N870" i="2"/>
  <c r="K870" i="2"/>
  <c r="I870" i="2"/>
  <c r="G870" i="2"/>
  <c r="E870" i="2"/>
  <c r="Q869" i="2"/>
  <c r="P869" i="2"/>
  <c r="O869" i="2"/>
  <c r="N869" i="2"/>
  <c r="M869" i="2"/>
  <c r="K869" i="2"/>
  <c r="I869" i="2"/>
  <c r="G869" i="2"/>
  <c r="E869" i="2"/>
  <c r="E868" i="2"/>
  <c r="E867" i="2"/>
  <c r="Q866" i="2"/>
  <c r="P866" i="2"/>
  <c r="O866" i="2"/>
  <c r="N866" i="2"/>
  <c r="M866" i="2"/>
  <c r="K866" i="2"/>
  <c r="I866" i="2"/>
  <c r="G866" i="2"/>
  <c r="E866" i="2"/>
  <c r="Q865" i="2"/>
  <c r="P865" i="2"/>
  <c r="N865" i="2"/>
  <c r="M865" i="2"/>
  <c r="K865" i="2"/>
  <c r="I865" i="2"/>
  <c r="G865" i="2"/>
  <c r="E865" i="2"/>
  <c r="E864" i="2"/>
  <c r="E863" i="2"/>
  <c r="P862" i="2"/>
  <c r="K862" i="2"/>
  <c r="I862" i="2"/>
  <c r="G862" i="2"/>
  <c r="E862" i="2"/>
  <c r="P861" i="2"/>
  <c r="O861" i="2"/>
  <c r="K861" i="2"/>
  <c r="I861" i="2"/>
  <c r="G861" i="2"/>
  <c r="E861" i="2"/>
  <c r="P860" i="2"/>
  <c r="N860" i="2"/>
  <c r="K860" i="2"/>
  <c r="I860" i="2"/>
  <c r="G860" i="2"/>
  <c r="E860" i="2"/>
  <c r="P859" i="2"/>
  <c r="N859" i="2"/>
  <c r="K859" i="2"/>
  <c r="I859" i="2"/>
  <c r="G859" i="2"/>
  <c r="E859" i="2"/>
  <c r="Q858" i="2"/>
  <c r="P858" i="2"/>
  <c r="O858" i="2"/>
  <c r="M858" i="2"/>
  <c r="K858" i="2"/>
  <c r="I858" i="2"/>
  <c r="G858" i="2"/>
  <c r="E858" i="2"/>
  <c r="E857" i="2"/>
  <c r="Q856" i="2"/>
  <c r="P856" i="2"/>
  <c r="O856" i="2"/>
  <c r="N856" i="2"/>
  <c r="M856" i="2"/>
  <c r="K856" i="2"/>
  <c r="I856" i="2"/>
  <c r="G856" i="2"/>
  <c r="E856" i="2"/>
  <c r="P855" i="2"/>
  <c r="O855" i="2"/>
  <c r="N855" i="2"/>
  <c r="K855" i="2"/>
  <c r="I855" i="2"/>
  <c r="G855" i="2"/>
  <c r="E855" i="2"/>
  <c r="E854" i="2"/>
  <c r="Q853" i="2"/>
  <c r="P853" i="2"/>
  <c r="O853" i="2"/>
  <c r="N853" i="2"/>
  <c r="M853" i="2"/>
  <c r="K853" i="2"/>
  <c r="I853" i="2"/>
  <c r="G853" i="2"/>
  <c r="E853" i="2"/>
  <c r="Q852" i="2"/>
  <c r="P852" i="2"/>
  <c r="O852" i="2"/>
  <c r="N852" i="2"/>
  <c r="M852" i="2"/>
  <c r="K852" i="2"/>
  <c r="I852" i="2"/>
  <c r="G852" i="2"/>
  <c r="E852" i="2"/>
  <c r="E851" i="2"/>
  <c r="E850" i="2"/>
  <c r="E849" i="2"/>
  <c r="P848" i="2"/>
  <c r="O848" i="2"/>
  <c r="K848" i="2"/>
  <c r="I848" i="2"/>
  <c r="G848" i="2"/>
  <c r="E848" i="2"/>
  <c r="E847" i="2"/>
  <c r="O846" i="2"/>
  <c r="N846" i="2"/>
  <c r="K846" i="2"/>
  <c r="I846" i="2"/>
  <c r="G846" i="2"/>
  <c r="E846" i="2"/>
  <c r="Q845" i="2"/>
  <c r="P845" i="2"/>
  <c r="O845" i="2"/>
  <c r="M845" i="2"/>
  <c r="K845" i="2"/>
  <c r="I845" i="2"/>
  <c r="G845" i="2"/>
  <c r="E845" i="2"/>
  <c r="E844" i="2"/>
  <c r="E843" i="2"/>
  <c r="P842" i="2"/>
  <c r="O842" i="2"/>
  <c r="N842" i="2"/>
  <c r="K842" i="2"/>
  <c r="I842" i="2"/>
  <c r="G842" i="2"/>
  <c r="E842" i="2"/>
  <c r="Q841" i="2"/>
  <c r="P841" i="2"/>
  <c r="O841" i="2"/>
  <c r="N841" i="2"/>
  <c r="M841" i="2"/>
  <c r="K841" i="2"/>
  <c r="I841" i="2"/>
  <c r="G841" i="2"/>
  <c r="E841" i="2"/>
  <c r="Q840" i="2"/>
  <c r="P840" i="2"/>
  <c r="O840" i="2"/>
  <c r="N840" i="2"/>
  <c r="M840" i="2"/>
  <c r="K840" i="2"/>
  <c r="I840" i="2"/>
  <c r="G840" i="2"/>
  <c r="E840" i="2"/>
  <c r="Q839" i="2"/>
  <c r="P839" i="2"/>
  <c r="O839" i="2"/>
  <c r="N839" i="2"/>
  <c r="M839" i="2"/>
  <c r="K839" i="2"/>
  <c r="I839" i="2"/>
  <c r="G839" i="2"/>
  <c r="E839" i="2"/>
  <c r="P838" i="2"/>
  <c r="O838" i="2"/>
  <c r="N838" i="2"/>
  <c r="K838" i="2"/>
  <c r="I838" i="2"/>
  <c r="G838" i="2"/>
  <c r="E838" i="2"/>
  <c r="Q837" i="2"/>
  <c r="P837" i="2"/>
  <c r="O837" i="2"/>
  <c r="N837" i="2"/>
  <c r="M837" i="2"/>
  <c r="K837" i="2"/>
  <c r="I837" i="2"/>
  <c r="G837" i="2"/>
  <c r="E837" i="2"/>
  <c r="E836" i="2"/>
  <c r="P835" i="2"/>
  <c r="N835" i="2"/>
  <c r="K835" i="2"/>
  <c r="I835" i="2"/>
  <c r="G835" i="2"/>
  <c r="E835" i="2"/>
  <c r="P834" i="2"/>
  <c r="K834" i="2"/>
  <c r="I834" i="2"/>
  <c r="G834" i="2"/>
  <c r="E834" i="2"/>
  <c r="P833" i="2"/>
  <c r="K833" i="2"/>
  <c r="I833" i="2"/>
  <c r="G833" i="2"/>
  <c r="E833" i="2"/>
  <c r="P832" i="2"/>
  <c r="N832" i="2"/>
  <c r="K832" i="2"/>
  <c r="I832" i="2"/>
  <c r="G832" i="2"/>
  <c r="E832" i="2"/>
  <c r="Q831" i="2"/>
  <c r="P831" i="2"/>
  <c r="O831" i="2"/>
  <c r="N831" i="2"/>
  <c r="M831" i="2"/>
  <c r="K831" i="2"/>
  <c r="I831" i="2"/>
  <c r="G831" i="2"/>
  <c r="E831" i="2"/>
  <c r="P830" i="2"/>
  <c r="O830" i="2"/>
  <c r="K830" i="2"/>
  <c r="I830" i="2"/>
  <c r="G830" i="2"/>
  <c r="E830" i="2"/>
  <c r="Q829" i="2"/>
  <c r="P829" i="2"/>
  <c r="O829" i="2"/>
  <c r="N829" i="2"/>
  <c r="M829" i="2"/>
  <c r="K829" i="2"/>
  <c r="I829" i="2"/>
  <c r="G829" i="2"/>
  <c r="E829" i="2"/>
  <c r="P828" i="2"/>
  <c r="O828" i="2"/>
  <c r="N828" i="2"/>
  <c r="K828" i="2"/>
  <c r="I828" i="2"/>
  <c r="G828" i="2"/>
  <c r="E828" i="2"/>
  <c r="E827" i="2"/>
  <c r="P826" i="2"/>
  <c r="O826" i="2"/>
  <c r="N826" i="2"/>
  <c r="K826" i="2"/>
  <c r="I826" i="2"/>
  <c r="G826" i="2"/>
  <c r="E826" i="2"/>
  <c r="E825" i="2"/>
  <c r="P824" i="2"/>
  <c r="O824" i="2"/>
  <c r="N824" i="2"/>
  <c r="K824" i="2"/>
  <c r="I824" i="2"/>
  <c r="G824" i="2"/>
  <c r="E824" i="2"/>
  <c r="P823" i="2"/>
  <c r="O823" i="2"/>
  <c r="N823" i="2"/>
  <c r="K823" i="2"/>
  <c r="I823" i="2"/>
  <c r="G823" i="2"/>
  <c r="E823" i="2"/>
  <c r="P822" i="2"/>
  <c r="O822" i="2"/>
  <c r="K822" i="2"/>
  <c r="I822" i="2"/>
  <c r="G822" i="2"/>
  <c r="E822" i="2"/>
  <c r="P821" i="2"/>
  <c r="O821" i="2"/>
  <c r="N821" i="2"/>
  <c r="K821" i="2"/>
  <c r="I821" i="2"/>
  <c r="G821" i="2"/>
  <c r="E821" i="2"/>
  <c r="Q820" i="2"/>
  <c r="P820" i="2"/>
  <c r="N820" i="2"/>
  <c r="M820" i="2"/>
  <c r="K820" i="2"/>
  <c r="I820" i="2"/>
  <c r="G820" i="2"/>
  <c r="E820" i="2"/>
  <c r="Q819" i="2"/>
  <c r="P819" i="2"/>
  <c r="M819" i="2"/>
  <c r="K819" i="2"/>
  <c r="I819" i="2"/>
  <c r="G819" i="2"/>
  <c r="E819" i="2"/>
  <c r="Q818" i="2"/>
  <c r="P818" i="2"/>
  <c r="O818" i="2"/>
  <c r="M818" i="2"/>
  <c r="K818" i="2"/>
  <c r="I818" i="2"/>
  <c r="G818" i="2"/>
  <c r="E818" i="2"/>
  <c r="O817" i="2"/>
  <c r="N817" i="2"/>
  <c r="K817" i="2"/>
  <c r="I817" i="2"/>
  <c r="G817" i="2"/>
  <c r="E817" i="2"/>
  <c r="Q816" i="2"/>
  <c r="P816" i="2"/>
  <c r="O816" i="2"/>
  <c r="N816" i="2"/>
  <c r="M816" i="2"/>
  <c r="K816" i="2"/>
  <c r="I816" i="2"/>
  <c r="G816" i="2"/>
  <c r="E816" i="2"/>
  <c r="O815" i="2"/>
  <c r="K815" i="2"/>
  <c r="I815" i="2"/>
  <c r="G815" i="2"/>
  <c r="E815" i="2"/>
  <c r="P814" i="2"/>
  <c r="K814" i="2"/>
  <c r="I814" i="2"/>
  <c r="G814" i="2"/>
  <c r="E814" i="2"/>
  <c r="O813" i="2"/>
  <c r="N813" i="2"/>
  <c r="K813" i="2"/>
  <c r="I813" i="2"/>
  <c r="G813" i="2"/>
  <c r="E813" i="2"/>
  <c r="Q812" i="2"/>
  <c r="P812" i="2"/>
  <c r="O812" i="2"/>
  <c r="N812" i="2"/>
  <c r="M812" i="2"/>
  <c r="K812" i="2"/>
  <c r="I812" i="2"/>
  <c r="G812" i="2"/>
  <c r="E812" i="2"/>
  <c r="Q811" i="2"/>
  <c r="P811" i="2"/>
  <c r="O811" i="2"/>
  <c r="N811" i="2"/>
  <c r="M811" i="2"/>
  <c r="K811" i="2"/>
  <c r="I811" i="2"/>
  <c r="G811" i="2"/>
  <c r="E811" i="2"/>
  <c r="E810" i="2"/>
  <c r="Q809" i="2"/>
  <c r="P809" i="2"/>
  <c r="O809" i="2"/>
  <c r="N809" i="2"/>
  <c r="M809" i="2"/>
  <c r="K809" i="2"/>
  <c r="I809" i="2"/>
  <c r="G809" i="2"/>
  <c r="E809" i="2"/>
  <c r="Q808" i="2"/>
  <c r="P808" i="2"/>
  <c r="O808" i="2"/>
  <c r="N808" i="2"/>
  <c r="M808" i="2"/>
  <c r="K808" i="2"/>
  <c r="I808" i="2"/>
  <c r="G808" i="2"/>
  <c r="E808" i="2"/>
  <c r="Q807" i="2"/>
  <c r="P807" i="2"/>
  <c r="O807" i="2"/>
  <c r="N807" i="2"/>
  <c r="M807" i="2"/>
  <c r="K807" i="2"/>
  <c r="I807" i="2"/>
  <c r="G807" i="2"/>
  <c r="E807" i="2"/>
  <c r="Q806" i="2"/>
  <c r="P806" i="2"/>
  <c r="N806" i="2"/>
  <c r="M806" i="2"/>
  <c r="K806" i="2"/>
  <c r="I806" i="2"/>
  <c r="G806" i="2"/>
  <c r="E806" i="2"/>
  <c r="Q805" i="2"/>
  <c r="P805" i="2"/>
  <c r="O805" i="2"/>
  <c r="N805" i="2"/>
  <c r="M805" i="2"/>
  <c r="K805" i="2"/>
  <c r="I805" i="2"/>
  <c r="G805" i="2"/>
  <c r="E805" i="2"/>
  <c r="Q804" i="2"/>
  <c r="P804" i="2"/>
  <c r="O804" i="2"/>
  <c r="N804" i="2"/>
  <c r="M804" i="2"/>
  <c r="K804" i="2"/>
  <c r="I804" i="2"/>
  <c r="G804" i="2"/>
  <c r="E804" i="2"/>
  <c r="E803" i="2"/>
  <c r="P802" i="2"/>
  <c r="O802" i="2"/>
  <c r="N802" i="2"/>
  <c r="K802" i="2"/>
  <c r="I802" i="2"/>
  <c r="G802" i="2"/>
  <c r="E802" i="2"/>
  <c r="N801" i="2"/>
  <c r="K801" i="2"/>
  <c r="G801" i="2"/>
  <c r="E801" i="2"/>
  <c r="N800" i="2"/>
  <c r="K800" i="2"/>
  <c r="G800" i="2"/>
  <c r="E800" i="2"/>
  <c r="Q799" i="2"/>
  <c r="P799" i="2"/>
  <c r="O799" i="2"/>
  <c r="N799" i="2"/>
  <c r="M799" i="2"/>
  <c r="K799" i="2"/>
  <c r="I799" i="2"/>
  <c r="G799" i="2"/>
  <c r="E799" i="2"/>
  <c r="O798" i="2"/>
  <c r="N798" i="2"/>
  <c r="K798" i="2"/>
  <c r="I798" i="2"/>
  <c r="G798" i="2"/>
  <c r="E798" i="2"/>
  <c r="Q797" i="2"/>
  <c r="P797" i="2"/>
  <c r="O797" i="2"/>
  <c r="N797" i="2"/>
  <c r="M797" i="2"/>
  <c r="K797" i="2"/>
  <c r="I797" i="2"/>
  <c r="G797" i="2"/>
  <c r="E797" i="2"/>
  <c r="Q796" i="2"/>
  <c r="P796" i="2"/>
  <c r="O796" i="2"/>
  <c r="N796" i="2"/>
  <c r="M796" i="2"/>
  <c r="K796" i="2"/>
  <c r="I796" i="2"/>
  <c r="G796" i="2"/>
  <c r="E796" i="2"/>
  <c r="P795" i="2"/>
  <c r="N795" i="2"/>
  <c r="K795" i="2"/>
  <c r="I795" i="2"/>
  <c r="G795" i="2"/>
  <c r="E795" i="2"/>
  <c r="Q794" i="2"/>
  <c r="P794" i="2"/>
  <c r="M794" i="2"/>
  <c r="K794" i="2"/>
  <c r="I794" i="2"/>
  <c r="G794" i="2"/>
  <c r="E794" i="2"/>
  <c r="Q793" i="2"/>
  <c r="P793" i="2"/>
  <c r="O793" i="2"/>
  <c r="N793" i="2"/>
  <c r="M793" i="2"/>
  <c r="K793" i="2"/>
  <c r="I793" i="2"/>
  <c r="G793" i="2"/>
  <c r="E793" i="2"/>
  <c r="P792" i="2"/>
  <c r="O792" i="2"/>
  <c r="N792" i="2"/>
  <c r="K792" i="2"/>
  <c r="I792" i="2"/>
  <c r="G792" i="2"/>
  <c r="E792" i="2"/>
  <c r="P791" i="2"/>
  <c r="O791" i="2"/>
  <c r="K791" i="2"/>
  <c r="I791" i="2"/>
  <c r="G791" i="2"/>
  <c r="E791" i="2"/>
  <c r="O790" i="2"/>
  <c r="N790" i="2"/>
  <c r="K790" i="2"/>
  <c r="I790" i="2"/>
  <c r="G790" i="2"/>
  <c r="E790" i="2"/>
  <c r="Q789" i="2"/>
  <c r="P789" i="2"/>
  <c r="O789" i="2"/>
  <c r="N789" i="2"/>
  <c r="M789" i="2"/>
  <c r="K789" i="2"/>
  <c r="I789" i="2"/>
  <c r="G789" i="2"/>
  <c r="E789" i="2"/>
  <c r="E788" i="2"/>
  <c r="Q787" i="2"/>
  <c r="P787" i="2"/>
  <c r="O787" i="2"/>
  <c r="N787" i="2"/>
  <c r="M787" i="2"/>
  <c r="K787" i="2"/>
  <c r="I787" i="2"/>
  <c r="G787" i="2"/>
  <c r="E787" i="2"/>
  <c r="Q786" i="2"/>
  <c r="P786" i="2"/>
  <c r="O786" i="2"/>
  <c r="N786" i="2"/>
  <c r="M786" i="2"/>
  <c r="K786" i="2"/>
  <c r="I786" i="2"/>
  <c r="G786" i="2"/>
  <c r="E786" i="2"/>
  <c r="E785" i="2"/>
  <c r="Q784" i="2"/>
  <c r="P784" i="2"/>
  <c r="O784" i="2"/>
  <c r="N784" i="2"/>
  <c r="M784" i="2"/>
  <c r="K784" i="2"/>
  <c r="I784" i="2"/>
  <c r="G784" i="2"/>
  <c r="E784" i="2"/>
  <c r="Q783" i="2"/>
  <c r="P783" i="2"/>
  <c r="O783" i="2"/>
  <c r="N783" i="2"/>
  <c r="M783" i="2"/>
  <c r="K783" i="2"/>
  <c r="I783" i="2"/>
  <c r="G783" i="2"/>
  <c r="E783" i="2"/>
  <c r="P782" i="2"/>
  <c r="O782" i="2"/>
  <c r="N782" i="2"/>
  <c r="K782" i="2"/>
  <c r="I782" i="2"/>
  <c r="G782" i="2"/>
  <c r="E782" i="2"/>
  <c r="P781" i="2"/>
  <c r="O781" i="2"/>
  <c r="N781" i="2"/>
  <c r="K781" i="2"/>
  <c r="I781" i="2"/>
  <c r="G781" i="2"/>
  <c r="E781" i="2"/>
  <c r="Q780" i="2"/>
  <c r="P780" i="2"/>
  <c r="O780" i="2"/>
  <c r="N780" i="2"/>
  <c r="M780" i="2"/>
  <c r="K780" i="2"/>
  <c r="I780" i="2"/>
  <c r="G780" i="2"/>
  <c r="E780" i="2"/>
  <c r="Q779" i="2"/>
  <c r="P779" i="2"/>
  <c r="O779" i="2"/>
  <c r="N779" i="2"/>
  <c r="M779" i="2"/>
  <c r="K779" i="2"/>
  <c r="I779" i="2"/>
  <c r="G779" i="2"/>
  <c r="E779" i="2"/>
  <c r="O778" i="2"/>
  <c r="N778" i="2"/>
  <c r="K778" i="2"/>
  <c r="I778" i="2"/>
  <c r="G778" i="2"/>
  <c r="E778" i="2"/>
  <c r="Q777" i="2"/>
  <c r="P777" i="2"/>
  <c r="O777" i="2"/>
  <c r="N777" i="2"/>
  <c r="M777" i="2"/>
  <c r="K777" i="2"/>
  <c r="I777" i="2"/>
  <c r="G777" i="2"/>
  <c r="E777" i="2"/>
  <c r="Q776" i="2"/>
  <c r="P776" i="2"/>
  <c r="O776" i="2"/>
  <c r="N776" i="2"/>
  <c r="M776" i="2"/>
  <c r="K776" i="2"/>
  <c r="I776" i="2"/>
  <c r="G776" i="2"/>
  <c r="E776" i="2"/>
  <c r="Q775" i="2"/>
  <c r="P775" i="2"/>
  <c r="N775" i="2"/>
  <c r="M775" i="2"/>
  <c r="K775" i="2"/>
  <c r="I775" i="2"/>
  <c r="G775" i="2"/>
  <c r="E775" i="2"/>
  <c r="Q774" i="2"/>
  <c r="P774" i="2"/>
  <c r="O774" i="2"/>
  <c r="N774" i="2"/>
  <c r="M774" i="2"/>
  <c r="K774" i="2"/>
  <c r="I774" i="2"/>
  <c r="G774" i="2"/>
  <c r="E774" i="2"/>
  <c r="P773" i="2"/>
  <c r="O773" i="2"/>
  <c r="N773" i="2"/>
  <c r="K773" i="2"/>
  <c r="I773" i="2"/>
  <c r="G773" i="2"/>
  <c r="E773" i="2"/>
  <c r="Q772" i="2"/>
  <c r="P772" i="2"/>
  <c r="O772" i="2"/>
  <c r="N772" i="2"/>
  <c r="M772" i="2"/>
  <c r="K772" i="2"/>
  <c r="I772" i="2"/>
  <c r="G772" i="2"/>
  <c r="E772" i="2"/>
  <c r="P771" i="2"/>
  <c r="N771" i="2"/>
  <c r="K771" i="2"/>
  <c r="I771" i="2"/>
  <c r="G771" i="2"/>
  <c r="E771" i="2"/>
  <c r="P770" i="2"/>
  <c r="O770" i="2"/>
  <c r="N770" i="2"/>
  <c r="K770" i="2"/>
  <c r="I770" i="2"/>
  <c r="G770" i="2"/>
  <c r="E770" i="2"/>
  <c r="Q769" i="2"/>
  <c r="P769" i="2"/>
  <c r="O769" i="2"/>
  <c r="N769" i="2"/>
  <c r="M769" i="2"/>
  <c r="K769" i="2"/>
  <c r="I769" i="2"/>
  <c r="G769" i="2"/>
  <c r="E769" i="2"/>
  <c r="Q768" i="2"/>
  <c r="P768" i="2"/>
  <c r="O768" i="2"/>
  <c r="N768" i="2"/>
  <c r="M768" i="2"/>
  <c r="K768" i="2"/>
  <c r="I768" i="2"/>
  <c r="G768" i="2"/>
  <c r="E768" i="2"/>
  <c r="Q767" i="2"/>
  <c r="P767" i="2"/>
  <c r="O767" i="2"/>
  <c r="N767" i="2"/>
  <c r="M767" i="2"/>
  <c r="K767" i="2"/>
  <c r="I767" i="2"/>
  <c r="G767" i="2"/>
  <c r="E767" i="2"/>
  <c r="E766" i="2"/>
  <c r="P765" i="2"/>
  <c r="O765" i="2"/>
  <c r="N765" i="2"/>
  <c r="K765" i="2"/>
  <c r="I765" i="2"/>
  <c r="G765" i="2"/>
  <c r="E765" i="2"/>
  <c r="Q764" i="2"/>
  <c r="P764" i="2"/>
  <c r="O764" i="2"/>
  <c r="N764" i="2"/>
  <c r="M764" i="2"/>
  <c r="K764" i="2"/>
  <c r="I764" i="2"/>
  <c r="G764" i="2"/>
  <c r="E764" i="2"/>
  <c r="Q763" i="2"/>
  <c r="P763" i="2"/>
  <c r="O763" i="2"/>
  <c r="N763" i="2"/>
  <c r="M763" i="2"/>
  <c r="K763" i="2"/>
  <c r="I763" i="2"/>
  <c r="G763" i="2"/>
  <c r="E763" i="2"/>
  <c r="Q762" i="2"/>
  <c r="P762" i="2"/>
  <c r="O762" i="2"/>
  <c r="N762" i="2"/>
  <c r="M762" i="2"/>
  <c r="K762" i="2"/>
  <c r="I762" i="2"/>
  <c r="G762" i="2"/>
  <c r="E762" i="2"/>
  <c r="Q761" i="2"/>
  <c r="P761" i="2"/>
  <c r="O761" i="2"/>
  <c r="N761" i="2"/>
  <c r="M761" i="2"/>
  <c r="K761" i="2"/>
  <c r="I761" i="2"/>
  <c r="G761" i="2"/>
  <c r="E761" i="2"/>
  <c r="Q760" i="2"/>
  <c r="P760" i="2"/>
  <c r="O760" i="2"/>
  <c r="N760" i="2"/>
  <c r="M760" i="2"/>
  <c r="K760" i="2"/>
  <c r="I760" i="2"/>
  <c r="G760" i="2"/>
  <c r="E760" i="2"/>
  <c r="P759" i="2"/>
  <c r="O759" i="2"/>
  <c r="N759" i="2"/>
  <c r="K759" i="2"/>
  <c r="I759" i="2"/>
  <c r="G759" i="2"/>
  <c r="E759" i="2"/>
  <c r="Q758" i="2"/>
  <c r="P758" i="2"/>
  <c r="O758" i="2"/>
  <c r="N758" i="2"/>
  <c r="M758" i="2"/>
  <c r="K758" i="2"/>
  <c r="I758" i="2"/>
  <c r="G758" i="2"/>
  <c r="E758" i="2"/>
  <c r="Q757" i="2"/>
  <c r="P757" i="2"/>
  <c r="O757" i="2"/>
  <c r="N757" i="2"/>
  <c r="M757" i="2"/>
  <c r="K757" i="2"/>
  <c r="I757" i="2"/>
  <c r="G757" i="2"/>
  <c r="E757" i="2"/>
  <c r="E756" i="2"/>
  <c r="Q755" i="2"/>
  <c r="P755" i="2"/>
  <c r="O755" i="2"/>
  <c r="M755" i="2"/>
  <c r="K755" i="2"/>
  <c r="I755" i="2"/>
  <c r="G755" i="2"/>
  <c r="E755" i="2"/>
  <c r="Q754" i="2"/>
  <c r="P754" i="2"/>
  <c r="O754" i="2"/>
  <c r="N754" i="2"/>
  <c r="M754" i="2"/>
  <c r="K754" i="2"/>
  <c r="I754" i="2"/>
  <c r="G754" i="2"/>
  <c r="E754" i="2"/>
  <c r="Q753" i="2"/>
  <c r="P753" i="2"/>
  <c r="O753" i="2"/>
  <c r="N753" i="2"/>
  <c r="M753" i="2"/>
  <c r="K753" i="2"/>
  <c r="I753" i="2"/>
  <c r="G753" i="2"/>
  <c r="E753" i="2"/>
  <c r="Q752" i="2"/>
  <c r="P752" i="2"/>
  <c r="O752" i="2"/>
  <c r="M752" i="2"/>
  <c r="K752" i="2"/>
  <c r="I752" i="2"/>
  <c r="G752" i="2"/>
  <c r="E752" i="2"/>
  <c r="Q751" i="2"/>
  <c r="P751" i="2"/>
  <c r="O751" i="2"/>
  <c r="N751" i="2"/>
  <c r="M751" i="2"/>
  <c r="K751" i="2"/>
  <c r="I751" i="2"/>
  <c r="G751" i="2"/>
  <c r="E751" i="2"/>
  <c r="Q750" i="2"/>
  <c r="P750" i="2"/>
  <c r="O750" i="2"/>
  <c r="N750" i="2"/>
  <c r="M750" i="2"/>
  <c r="K750" i="2"/>
  <c r="I750" i="2"/>
  <c r="G750" i="2"/>
  <c r="E750" i="2"/>
  <c r="Q749" i="2"/>
  <c r="P749" i="2"/>
  <c r="N749" i="2"/>
  <c r="M749" i="2"/>
  <c r="K749" i="2"/>
  <c r="I749" i="2"/>
  <c r="G749" i="2"/>
  <c r="E749" i="2"/>
  <c r="K748" i="2"/>
  <c r="I748" i="2"/>
  <c r="G748" i="2"/>
  <c r="E748" i="2"/>
  <c r="Q747" i="2"/>
  <c r="P747" i="2"/>
  <c r="O747" i="2"/>
  <c r="N747" i="2"/>
  <c r="M747" i="2"/>
  <c r="K747" i="2"/>
  <c r="I747" i="2"/>
  <c r="G747" i="2"/>
  <c r="E747" i="2"/>
  <c r="P746" i="2"/>
  <c r="O746" i="2"/>
  <c r="N746" i="2"/>
  <c r="K746" i="2"/>
  <c r="I746" i="2"/>
  <c r="G746" i="2"/>
  <c r="E746" i="2"/>
  <c r="O745" i="2"/>
  <c r="N745" i="2"/>
  <c r="K745" i="2"/>
  <c r="I745" i="2"/>
  <c r="G745" i="2"/>
  <c r="E745" i="2"/>
  <c r="Q744" i="2"/>
  <c r="P744" i="2"/>
  <c r="O744" i="2"/>
  <c r="N744" i="2"/>
  <c r="M744" i="2"/>
  <c r="K744" i="2"/>
  <c r="I744" i="2"/>
  <c r="G744" i="2"/>
  <c r="E744" i="2"/>
  <c r="P743" i="2"/>
  <c r="O743" i="2"/>
  <c r="N743" i="2"/>
  <c r="K743" i="2"/>
  <c r="I743" i="2"/>
  <c r="G743" i="2"/>
  <c r="E743" i="2"/>
  <c r="E742" i="2"/>
  <c r="E741" i="2"/>
  <c r="Q740" i="2"/>
  <c r="P740" i="2"/>
  <c r="O740" i="2"/>
  <c r="N740" i="2"/>
  <c r="M740" i="2"/>
  <c r="K740" i="2"/>
  <c r="I740" i="2"/>
  <c r="G740" i="2"/>
  <c r="E740" i="2"/>
  <c r="Q739" i="2"/>
  <c r="P739" i="2"/>
  <c r="O739" i="2"/>
  <c r="N739" i="2"/>
  <c r="M739" i="2"/>
  <c r="K739" i="2"/>
  <c r="I739" i="2"/>
  <c r="G739" i="2"/>
  <c r="E739" i="2"/>
  <c r="Q738" i="2"/>
  <c r="P738" i="2"/>
  <c r="O738" i="2"/>
  <c r="N738" i="2"/>
  <c r="M738" i="2"/>
  <c r="K738" i="2"/>
  <c r="I738" i="2"/>
  <c r="G738" i="2"/>
  <c r="E738" i="2"/>
  <c r="Q737" i="2"/>
  <c r="P737" i="2"/>
  <c r="O737" i="2"/>
  <c r="N737" i="2"/>
  <c r="M737" i="2"/>
  <c r="K737" i="2"/>
  <c r="I737" i="2"/>
  <c r="G737" i="2"/>
  <c r="E737" i="2"/>
  <c r="Q736" i="2"/>
  <c r="P736" i="2"/>
  <c r="O736" i="2"/>
  <c r="N736" i="2"/>
  <c r="M736" i="2"/>
  <c r="K736" i="2"/>
  <c r="I736" i="2"/>
  <c r="G736" i="2"/>
  <c r="E736" i="2"/>
  <c r="Q735" i="2"/>
  <c r="P735" i="2"/>
  <c r="O735" i="2"/>
  <c r="N735" i="2"/>
  <c r="M735" i="2"/>
  <c r="K735" i="2"/>
  <c r="I735" i="2"/>
  <c r="G735" i="2"/>
  <c r="E735" i="2"/>
  <c r="P734" i="2"/>
  <c r="O734" i="2"/>
  <c r="N734" i="2"/>
  <c r="K734" i="2"/>
  <c r="I734" i="2"/>
  <c r="G734" i="2"/>
  <c r="E734" i="2"/>
  <c r="P733" i="2"/>
  <c r="O733" i="2"/>
  <c r="N733" i="2"/>
  <c r="K733" i="2"/>
  <c r="I733" i="2"/>
  <c r="G733" i="2"/>
  <c r="E733" i="2"/>
  <c r="Q732" i="2"/>
  <c r="P732" i="2"/>
  <c r="N732" i="2"/>
  <c r="M732" i="2"/>
  <c r="K732" i="2"/>
  <c r="I732" i="2"/>
  <c r="G732" i="2"/>
  <c r="E732" i="2"/>
  <c r="Q731" i="2"/>
  <c r="P731" i="2"/>
  <c r="O731" i="2"/>
  <c r="N731" i="2"/>
  <c r="M731" i="2"/>
  <c r="K731" i="2"/>
  <c r="I731" i="2"/>
  <c r="G731" i="2"/>
  <c r="E731" i="2"/>
  <c r="Q730" i="2"/>
  <c r="P730" i="2"/>
  <c r="O730" i="2"/>
  <c r="N730" i="2"/>
  <c r="M730" i="2"/>
  <c r="K730" i="2"/>
  <c r="I730" i="2"/>
  <c r="G730" i="2"/>
  <c r="E730" i="2"/>
  <c r="Q729" i="2"/>
  <c r="P729" i="2"/>
  <c r="O729" i="2"/>
  <c r="N729" i="2"/>
  <c r="M729" i="2"/>
  <c r="K729" i="2"/>
  <c r="I729" i="2"/>
  <c r="G729" i="2"/>
  <c r="E729" i="2"/>
  <c r="Q728" i="2"/>
  <c r="P728" i="2"/>
  <c r="O728" i="2"/>
  <c r="N728" i="2"/>
  <c r="M728" i="2"/>
  <c r="K728" i="2"/>
  <c r="I728" i="2"/>
  <c r="G728" i="2"/>
  <c r="E728" i="2"/>
  <c r="Q727" i="2"/>
  <c r="P727" i="2"/>
  <c r="O727" i="2"/>
  <c r="N727" i="2"/>
  <c r="M727" i="2"/>
  <c r="K727" i="2"/>
  <c r="I727" i="2"/>
  <c r="G727" i="2"/>
  <c r="E727" i="2"/>
  <c r="Q726" i="2"/>
  <c r="P726" i="2"/>
  <c r="O726" i="2"/>
  <c r="N726" i="2"/>
  <c r="M726" i="2"/>
  <c r="K726" i="2"/>
  <c r="I726" i="2"/>
  <c r="G726" i="2"/>
  <c r="E726" i="2"/>
  <c r="Q725" i="2"/>
  <c r="P725" i="2"/>
  <c r="O725" i="2"/>
  <c r="N725" i="2"/>
  <c r="M725" i="2"/>
  <c r="K725" i="2"/>
  <c r="I725" i="2"/>
  <c r="G725" i="2"/>
  <c r="E725" i="2"/>
  <c r="Q724" i="2"/>
  <c r="P724" i="2"/>
  <c r="N724" i="2"/>
  <c r="M724" i="2"/>
  <c r="K724" i="2"/>
  <c r="I724" i="2"/>
  <c r="G724" i="2"/>
  <c r="E724" i="2"/>
  <c r="Q723" i="2"/>
  <c r="P723" i="2"/>
  <c r="O723" i="2"/>
  <c r="N723" i="2"/>
  <c r="M723" i="2"/>
  <c r="K723" i="2"/>
  <c r="I723" i="2"/>
  <c r="G723" i="2"/>
  <c r="E723" i="2"/>
  <c r="Q722" i="2"/>
  <c r="P722" i="2"/>
  <c r="O722" i="2"/>
  <c r="N722" i="2"/>
  <c r="M722" i="2"/>
  <c r="K722" i="2"/>
  <c r="I722" i="2"/>
  <c r="G722" i="2"/>
  <c r="E722" i="2"/>
  <c r="Q721" i="2"/>
  <c r="P721" i="2"/>
  <c r="O721" i="2"/>
  <c r="M721" i="2"/>
  <c r="K721" i="2"/>
  <c r="I721" i="2"/>
  <c r="G721" i="2"/>
  <c r="E721" i="2"/>
  <c r="Q720" i="2"/>
  <c r="P720" i="2"/>
  <c r="O720" i="2"/>
  <c r="N720" i="2"/>
  <c r="M720" i="2"/>
  <c r="K720" i="2"/>
  <c r="I720" i="2"/>
  <c r="G720" i="2"/>
  <c r="E720" i="2"/>
  <c r="P719" i="2"/>
  <c r="O719" i="2"/>
  <c r="N719" i="2"/>
  <c r="K719" i="2"/>
  <c r="I719" i="2"/>
  <c r="G719" i="2"/>
  <c r="E719" i="2"/>
  <c r="Q718" i="2"/>
  <c r="P718" i="2"/>
  <c r="O718" i="2"/>
  <c r="N718" i="2"/>
  <c r="M718" i="2"/>
  <c r="K718" i="2"/>
  <c r="I718" i="2"/>
  <c r="G718" i="2"/>
  <c r="E718" i="2"/>
  <c r="Q717" i="2"/>
  <c r="P717" i="2"/>
  <c r="O717" i="2"/>
  <c r="N717" i="2"/>
  <c r="M717" i="2"/>
  <c r="K717" i="2"/>
  <c r="I717" i="2"/>
  <c r="G717" i="2"/>
  <c r="E717" i="2"/>
  <c r="Q716" i="2"/>
  <c r="P716" i="2"/>
  <c r="O716" i="2"/>
  <c r="M716" i="2"/>
  <c r="K716" i="2"/>
  <c r="I716" i="2"/>
  <c r="G716" i="2"/>
  <c r="E716" i="2"/>
  <c r="Q715" i="2"/>
  <c r="P715" i="2"/>
  <c r="O715" i="2"/>
  <c r="N715" i="2"/>
  <c r="M715" i="2"/>
  <c r="K715" i="2"/>
  <c r="I715" i="2"/>
  <c r="G715" i="2"/>
  <c r="E715" i="2"/>
  <c r="Q714" i="2"/>
  <c r="P714" i="2"/>
  <c r="O714" i="2"/>
  <c r="N714" i="2"/>
  <c r="M714" i="2"/>
  <c r="K714" i="2"/>
  <c r="I714" i="2"/>
  <c r="G714" i="2"/>
  <c r="E714" i="2"/>
  <c r="P713" i="2"/>
  <c r="N713" i="2"/>
  <c r="K713" i="2"/>
  <c r="I713" i="2"/>
  <c r="G713" i="2"/>
  <c r="E713" i="2"/>
  <c r="P712" i="2"/>
  <c r="O712" i="2"/>
  <c r="K712" i="2"/>
  <c r="I712" i="2"/>
  <c r="G712" i="2"/>
  <c r="E712" i="2"/>
  <c r="Q711" i="2"/>
  <c r="P711" i="2"/>
  <c r="O711" i="2"/>
  <c r="N711" i="2"/>
  <c r="M711" i="2"/>
  <c r="K711" i="2"/>
  <c r="I711" i="2"/>
  <c r="G711" i="2"/>
  <c r="E711" i="2"/>
  <c r="Q710" i="2"/>
  <c r="P710" i="2"/>
  <c r="O710" i="2"/>
  <c r="N710" i="2"/>
  <c r="M710" i="2"/>
  <c r="K710" i="2"/>
  <c r="I710" i="2"/>
  <c r="G710" i="2"/>
  <c r="E710" i="2"/>
  <c r="Q709" i="2"/>
  <c r="P709" i="2"/>
  <c r="O709" i="2"/>
  <c r="N709" i="2"/>
  <c r="M709" i="2"/>
  <c r="K709" i="2"/>
  <c r="I709" i="2"/>
  <c r="G709" i="2"/>
  <c r="E709" i="2"/>
  <c r="P708" i="2"/>
  <c r="O708" i="2"/>
  <c r="N708" i="2"/>
  <c r="K708" i="2"/>
  <c r="I708" i="2"/>
  <c r="G708" i="2"/>
  <c r="E708" i="2"/>
  <c r="Q707" i="2"/>
  <c r="P707" i="2"/>
  <c r="O707" i="2"/>
  <c r="N707" i="2"/>
  <c r="M707" i="2"/>
  <c r="K707" i="2"/>
  <c r="I707" i="2"/>
  <c r="G707" i="2"/>
  <c r="E707" i="2"/>
  <c r="Q706" i="2"/>
  <c r="P706" i="2"/>
  <c r="O706" i="2"/>
  <c r="N706" i="2"/>
  <c r="M706" i="2"/>
  <c r="K706" i="2"/>
  <c r="I706" i="2"/>
  <c r="G706" i="2"/>
  <c r="E706" i="2"/>
  <c r="Q705" i="2"/>
  <c r="P705" i="2"/>
  <c r="O705" i="2"/>
  <c r="N705" i="2"/>
  <c r="M705" i="2"/>
  <c r="K705" i="2"/>
  <c r="I705" i="2"/>
  <c r="G705" i="2"/>
  <c r="E705" i="2"/>
  <c r="E704" i="2"/>
  <c r="Q703" i="2"/>
  <c r="P703" i="2"/>
  <c r="O703" i="2"/>
  <c r="N703" i="2"/>
  <c r="M703" i="2"/>
  <c r="K703" i="2"/>
  <c r="I703" i="2"/>
  <c r="G703" i="2"/>
  <c r="E703" i="2"/>
  <c r="P702" i="2"/>
  <c r="N702" i="2"/>
  <c r="K702" i="2"/>
  <c r="I702" i="2"/>
  <c r="G702" i="2"/>
  <c r="E702" i="2"/>
  <c r="Q701" i="2"/>
  <c r="P701" i="2"/>
  <c r="O701" i="2"/>
  <c r="N701" i="2"/>
  <c r="M701" i="2"/>
  <c r="K701" i="2"/>
  <c r="I701" i="2"/>
  <c r="G701" i="2"/>
  <c r="E701" i="2"/>
  <c r="Q700" i="2"/>
  <c r="P700" i="2"/>
  <c r="O700" i="2"/>
  <c r="N700" i="2"/>
  <c r="M700" i="2"/>
  <c r="K700" i="2"/>
  <c r="I700" i="2"/>
  <c r="G700" i="2"/>
  <c r="E700" i="2"/>
  <c r="P699" i="2"/>
  <c r="O699" i="2"/>
  <c r="N699" i="2"/>
  <c r="K699" i="2"/>
  <c r="I699" i="2"/>
  <c r="G699" i="2"/>
  <c r="E699" i="2"/>
  <c r="Q698" i="2"/>
  <c r="P698" i="2"/>
  <c r="O698" i="2"/>
  <c r="N698" i="2"/>
  <c r="M698" i="2"/>
  <c r="K698" i="2"/>
  <c r="I698" i="2"/>
  <c r="G698" i="2"/>
  <c r="E698" i="2"/>
  <c r="P697" i="2"/>
  <c r="O697" i="2"/>
  <c r="N697" i="2"/>
  <c r="K697" i="2"/>
  <c r="I697" i="2"/>
  <c r="G697" i="2"/>
  <c r="E697" i="2"/>
  <c r="Q696" i="2"/>
  <c r="P696" i="2"/>
  <c r="O696" i="2"/>
  <c r="N696" i="2"/>
  <c r="M696" i="2"/>
  <c r="K696" i="2"/>
  <c r="I696" i="2"/>
  <c r="G696" i="2"/>
  <c r="E696" i="2"/>
  <c r="Q695" i="2"/>
  <c r="P695" i="2"/>
  <c r="O695" i="2"/>
  <c r="N695" i="2"/>
  <c r="M695" i="2"/>
  <c r="K695" i="2"/>
  <c r="I695" i="2"/>
  <c r="G695" i="2"/>
  <c r="E695" i="2"/>
  <c r="Q694" i="2"/>
  <c r="P694" i="2"/>
  <c r="O694" i="2"/>
  <c r="N694" i="2"/>
  <c r="M694" i="2"/>
  <c r="K694" i="2"/>
  <c r="I694" i="2"/>
  <c r="G694" i="2"/>
  <c r="E694" i="2"/>
  <c r="Q693" i="2"/>
  <c r="P693" i="2"/>
  <c r="O693" i="2"/>
  <c r="N693" i="2"/>
  <c r="M693" i="2"/>
  <c r="K693" i="2"/>
  <c r="I693" i="2"/>
  <c r="G693" i="2"/>
  <c r="E693" i="2"/>
  <c r="Q692" i="2"/>
  <c r="P692" i="2"/>
  <c r="O692" i="2"/>
  <c r="N692" i="2"/>
  <c r="M692" i="2"/>
  <c r="K692" i="2"/>
  <c r="I692" i="2"/>
  <c r="G692" i="2"/>
  <c r="E692" i="2"/>
  <c r="Q691" i="2"/>
  <c r="P691" i="2"/>
  <c r="O691" i="2"/>
  <c r="N691" i="2"/>
  <c r="M691" i="2"/>
  <c r="K691" i="2"/>
  <c r="I691" i="2"/>
  <c r="G691" i="2"/>
  <c r="E691" i="2"/>
  <c r="Q690" i="2"/>
  <c r="P690" i="2"/>
  <c r="O690" i="2"/>
  <c r="N690" i="2"/>
  <c r="M690" i="2"/>
  <c r="K690" i="2"/>
  <c r="I690" i="2"/>
  <c r="G690" i="2"/>
  <c r="E690" i="2"/>
  <c r="Q689" i="2"/>
  <c r="P689" i="2"/>
  <c r="O689" i="2"/>
  <c r="N689" i="2"/>
  <c r="M689" i="2"/>
  <c r="K689" i="2"/>
  <c r="I689" i="2"/>
  <c r="G689" i="2"/>
  <c r="E689" i="2"/>
  <c r="Q688" i="2"/>
  <c r="P688" i="2"/>
  <c r="M688" i="2"/>
  <c r="K688" i="2"/>
  <c r="I688" i="2"/>
  <c r="G688" i="2"/>
  <c r="E688" i="2"/>
  <c r="Q687" i="2"/>
  <c r="P687" i="2"/>
  <c r="O687" i="2"/>
  <c r="N687" i="2"/>
  <c r="M687" i="2"/>
  <c r="K687" i="2"/>
  <c r="I687" i="2"/>
  <c r="G687" i="2"/>
  <c r="E687" i="2"/>
  <c r="Q686" i="2"/>
  <c r="P686" i="2"/>
  <c r="O686" i="2"/>
  <c r="N686" i="2"/>
  <c r="M686" i="2"/>
  <c r="K686" i="2"/>
  <c r="I686" i="2"/>
  <c r="G686" i="2"/>
  <c r="E686" i="2"/>
  <c r="Q685" i="2"/>
  <c r="P685" i="2"/>
  <c r="O685" i="2"/>
  <c r="N685" i="2"/>
  <c r="M685" i="2"/>
  <c r="K685" i="2"/>
  <c r="I685" i="2"/>
  <c r="G685" i="2"/>
  <c r="E685" i="2"/>
  <c r="P684" i="2"/>
  <c r="O684" i="2"/>
  <c r="K684" i="2"/>
  <c r="I684" i="2"/>
  <c r="G684" i="2"/>
  <c r="E684" i="2"/>
  <c r="Q683" i="2"/>
  <c r="P683" i="2"/>
  <c r="O683" i="2"/>
  <c r="N683" i="2"/>
  <c r="M683" i="2"/>
  <c r="K683" i="2"/>
  <c r="I683" i="2"/>
  <c r="G683" i="2"/>
  <c r="E683" i="2"/>
  <c r="Q682" i="2"/>
  <c r="P682" i="2"/>
  <c r="O682" i="2"/>
  <c r="N682" i="2"/>
  <c r="M682" i="2"/>
  <c r="K682" i="2"/>
  <c r="I682" i="2"/>
  <c r="G682" i="2"/>
  <c r="E682" i="2"/>
  <c r="Q681" i="2"/>
  <c r="P681" i="2"/>
  <c r="O681" i="2"/>
  <c r="N681" i="2"/>
  <c r="M681" i="2"/>
  <c r="K681" i="2"/>
  <c r="I681" i="2"/>
  <c r="G681" i="2"/>
  <c r="E681" i="2"/>
  <c r="Q680" i="2"/>
  <c r="P680" i="2"/>
  <c r="O680" i="2"/>
  <c r="N680" i="2"/>
  <c r="M680" i="2"/>
  <c r="K680" i="2"/>
  <c r="I680" i="2"/>
  <c r="G680" i="2"/>
  <c r="E680" i="2"/>
  <c r="Q679" i="2"/>
  <c r="O679" i="2"/>
  <c r="N679" i="2"/>
  <c r="M679" i="2"/>
  <c r="K679" i="2"/>
  <c r="I679" i="2"/>
  <c r="G679" i="2"/>
  <c r="E679" i="2"/>
  <c r="Q678" i="2"/>
  <c r="P678" i="2"/>
  <c r="O678" i="2"/>
  <c r="N678" i="2"/>
  <c r="M678" i="2"/>
  <c r="K678" i="2"/>
  <c r="I678" i="2"/>
  <c r="G678" i="2"/>
  <c r="E678" i="2"/>
  <c r="O677" i="2"/>
  <c r="N677" i="2"/>
  <c r="K677" i="2"/>
  <c r="I677" i="2"/>
  <c r="G677" i="2"/>
  <c r="E677" i="2"/>
  <c r="Q676" i="2"/>
  <c r="P676" i="2"/>
  <c r="O676" i="2"/>
  <c r="N676" i="2"/>
  <c r="M676" i="2"/>
  <c r="K676" i="2"/>
  <c r="I676" i="2"/>
  <c r="G676" i="2"/>
  <c r="E676" i="2"/>
  <c r="Q675" i="2"/>
  <c r="P675" i="2"/>
  <c r="O675" i="2"/>
  <c r="N675" i="2"/>
  <c r="M675" i="2"/>
  <c r="K675" i="2"/>
  <c r="I675" i="2"/>
  <c r="G675" i="2"/>
  <c r="E675" i="2"/>
  <c r="Q674" i="2"/>
  <c r="P674" i="2"/>
  <c r="O674" i="2"/>
  <c r="N674" i="2"/>
  <c r="M674" i="2"/>
  <c r="K674" i="2"/>
  <c r="I674" i="2"/>
  <c r="G674" i="2"/>
  <c r="E674" i="2"/>
  <c r="Q673" i="2"/>
  <c r="P673" i="2"/>
  <c r="O673" i="2"/>
  <c r="N673" i="2"/>
  <c r="M673" i="2"/>
  <c r="K673" i="2"/>
  <c r="I673" i="2"/>
  <c r="G673" i="2"/>
  <c r="E673" i="2"/>
  <c r="Q672" i="2"/>
  <c r="P672" i="2"/>
  <c r="O672" i="2"/>
  <c r="N672" i="2"/>
  <c r="M672" i="2"/>
  <c r="K672" i="2"/>
  <c r="I672" i="2"/>
  <c r="G672" i="2"/>
  <c r="E672" i="2"/>
  <c r="Q671" i="2"/>
  <c r="P671" i="2"/>
  <c r="O671" i="2"/>
  <c r="N671" i="2"/>
  <c r="M671" i="2"/>
  <c r="K671" i="2"/>
  <c r="I671" i="2"/>
  <c r="G671" i="2"/>
  <c r="E671" i="2"/>
  <c r="Q670" i="2"/>
  <c r="P670" i="2"/>
  <c r="O670" i="2"/>
  <c r="N670" i="2"/>
  <c r="M670" i="2"/>
  <c r="K670" i="2"/>
  <c r="I670" i="2"/>
  <c r="G670" i="2"/>
  <c r="E670" i="2"/>
  <c r="Q669" i="2"/>
  <c r="P669" i="2"/>
  <c r="O669" i="2"/>
  <c r="N669" i="2"/>
  <c r="M669" i="2"/>
  <c r="K669" i="2"/>
  <c r="I669" i="2"/>
  <c r="G669" i="2"/>
  <c r="E669" i="2"/>
  <c r="Q668" i="2"/>
  <c r="P668" i="2"/>
  <c r="O668" i="2"/>
  <c r="N668" i="2"/>
  <c r="M668" i="2"/>
  <c r="K668" i="2"/>
  <c r="I668" i="2"/>
  <c r="G668" i="2"/>
  <c r="E668" i="2"/>
  <c r="Q667" i="2"/>
  <c r="P667" i="2"/>
  <c r="O667" i="2"/>
  <c r="N667" i="2"/>
  <c r="M667" i="2"/>
  <c r="K667" i="2"/>
  <c r="I667" i="2"/>
  <c r="G667" i="2"/>
  <c r="E667" i="2"/>
  <c r="Q666" i="2"/>
  <c r="P666" i="2"/>
  <c r="O666" i="2"/>
  <c r="N666" i="2"/>
  <c r="M666" i="2"/>
  <c r="K666" i="2"/>
  <c r="I666" i="2"/>
  <c r="G666" i="2"/>
  <c r="E666" i="2"/>
  <c r="P665" i="2"/>
  <c r="O665" i="2"/>
  <c r="N665" i="2"/>
  <c r="K665" i="2"/>
  <c r="I665" i="2"/>
  <c r="G665" i="2"/>
  <c r="E665" i="2"/>
  <c r="Q664" i="2"/>
  <c r="P664" i="2"/>
  <c r="O664" i="2"/>
  <c r="N664" i="2"/>
  <c r="M664" i="2"/>
  <c r="K664" i="2"/>
  <c r="I664" i="2"/>
  <c r="G664" i="2"/>
  <c r="E664" i="2"/>
  <c r="Q663" i="2"/>
  <c r="P663" i="2"/>
  <c r="O663" i="2"/>
  <c r="N663" i="2"/>
  <c r="M663" i="2"/>
  <c r="K663" i="2"/>
  <c r="I663" i="2"/>
  <c r="G663" i="2"/>
  <c r="E663" i="2"/>
  <c r="P662" i="2"/>
  <c r="O662" i="2"/>
  <c r="N662" i="2"/>
  <c r="K662" i="2"/>
  <c r="I662" i="2"/>
  <c r="G662" i="2"/>
  <c r="E662" i="2"/>
  <c r="Q661" i="2"/>
  <c r="P661" i="2"/>
  <c r="O661" i="2"/>
  <c r="N661" i="2"/>
  <c r="M661" i="2"/>
  <c r="K661" i="2"/>
  <c r="I661" i="2"/>
  <c r="G661" i="2"/>
  <c r="E661" i="2"/>
  <c r="Q660" i="2"/>
  <c r="P660" i="2"/>
  <c r="O660" i="2"/>
  <c r="N660" i="2"/>
  <c r="M660" i="2"/>
  <c r="K660" i="2"/>
  <c r="I660" i="2"/>
  <c r="G660" i="2"/>
  <c r="E660" i="2"/>
  <c r="Q659" i="2"/>
  <c r="P659" i="2"/>
  <c r="O659" i="2"/>
  <c r="N659" i="2"/>
  <c r="M659" i="2"/>
  <c r="K659" i="2"/>
  <c r="I659" i="2"/>
  <c r="G659" i="2"/>
  <c r="E659" i="2"/>
  <c r="E658" i="2"/>
  <c r="Q657" i="2"/>
  <c r="P657" i="2"/>
  <c r="O657" i="2"/>
  <c r="N657" i="2"/>
  <c r="M657" i="2"/>
  <c r="K657" i="2"/>
  <c r="I657" i="2"/>
  <c r="G657" i="2"/>
  <c r="E657" i="2"/>
  <c r="Q656" i="2"/>
  <c r="P656" i="2"/>
  <c r="O656" i="2"/>
  <c r="N656" i="2"/>
  <c r="M656" i="2"/>
  <c r="K656" i="2"/>
  <c r="I656" i="2"/>
  <c r="G656" i="2"/>
  <c r="E656" i="2"/>
  <c r="Q655" i="2"/>
  <c r="P655" i="2"/>
  <c r="O655" i="2"/>
  <c r="N655" i="2"/>
  <c r="M655" i="2"/>
  <c r="K655" i="2"/>
  <c r="I655" i="2"/>
  <c r="G655" i="2"/>
  <c r="E655" i="2"/>
  <c r="Q654" i="2"/>
  <c r="P654" i="2"/>
  <c r="O654" i="2"/>
  <c r="N654" i="2"/>
  <c r="M654" i="2"/>
  <c r="K654" i="2"/>
  <c r="I654" i="2"/>
  <c r="G654" i="2"/>
  <c r="E654" i="2"/>
  <c r="Q653" i="2"/>
  <c r="P653" i="2"/>
  <c r="O653" i="2"/>
  <c r="N653" i="2"/>
  <c r="M653" i="2"/>
  <c r="K653" i="2"/>
  <c r="I653" i="2"/>
  <c r="G653" i="2"/>
  <c r="E653" i="2"/>
  <c r="Q652" i="2"/>
  <c r="P652" i="2"/>
  <c r="O652" i="2"/>
  <c r="N652" i="2"/>
  <c r="M652" i="2"/>
  <c r="K652" i="2"/>
  <c r="I652" i="2"/>
  <c r="G652" i="2"/>
  <c r="E652" i="2"/>
  <c r="Q651" i="2"/>
  <c r="P651" i="2"/>
  <c r="O651" i="2"/>
  <c r="N651" i="2"/>
  <c r="M651" i="2"/>
  <c r="K651" i="2"/>
  <c r="I651" i="2"/>
  <c r="G651" i="2"/>
  <c r="E651" i="2"/>
  <c r="O650" i="2"/>
  <c r="N650" i="2"/>
  <c r="K650" i="2"/>
  <c r="I650" i="2"/>
  <c r="G650" i="2"/>
  <c r="E650" i="2"/>
  <c r="Q649" i="2"/>
  <c r="P649" i="2"/>
  <c r="O649" i="2"/>
  <c r="N649" i="2"/>
  <c r="M649" i="2"/>
  <c r="K649" i="2"/>
  <c r="I649" i="2"/>
  <c r="G649" i="2"/>
  <c r="E649" i="2"/>
  <c r="Q648" i="2"/>
  <c r="P648" i="2"/>
  <c r="O648" i="2"/>
  <c r="N648" i="2"/>
  <c r="M648" i="2"/>
  <c r="K648" i="2"/>
  <c r="I648" i="2"/>
  <c r="G648" i="2"/>
  <c r="E648" i="2"/>
  <c r="Q647" i="2"/>
  <c r="P647" i="2"/>
  <c r="O647" i="2"/>
  <c r="N647" i="2"/>
  <c r="M647" i="2"/>
  <c r="K647" i="2"/>
  <c r="I647" i="2"/>
  <c r="G647" i="2"/>
  <c r="E647" i="2"/>
  <c r="Q646" i="2"/>
  <c r="P646" i="2"/>
  <c r="O646" i="2"/>
  <c r="N646" i="2"/>
  <c r="M646" i="2"/>
  <c r="K646" i="2"/>
  <c r="I646" i="2"/>
  <c r="G646" i="2"/>
  <c r="E646" i="2"/>
  <c r="Q645" i="2"/>
  <c r="P645" i="2"/>
  <c r="O645" i="2"/>
  <c r="N645" i="2"/>
  <c r="M645" i="2"/>
  <c r="K645" i="2"/>
  <c r="I645" i="2"/>
  <c r="G645" i="2"/>
  <c r="E645" i="2"/>
  <c r="Q644" i="2"/>
  <c r="P644" i="2"/>
  <c r="O644" i="2"/>
  <c r="N644" i="2"/>
  <c r="M644" i="2"/>
  <c r="K644" i="2"/>
  <c r="I644" i="2"/>
  <c r="G644" i="2"/>
  <c r="E644" i="2"/>
  <c r="Q643" i="2"/>
  <c r="P643" i="2"/>
  <c r="O643" i="2"/>
  <c r="N643" i="2"/>
  <c r="M643" i="2"/>
  <c r="K643" i="2"/>
  <c r="I643" i="2"/>
  <c r="G643" i="2"/>
  <c r="E643" i="2"/>
  <c r="Q642" i="2"/>
  <c r="P642" i="2"/>
  <c r="O642" i="2"/>
  <c r="N642" i="2"/>
  <c r="M642" i="2"/>
  <c r="K642" i="2"/>
  <c r="I642" i="2"/>
  <c r="G642" i="2"/>
  <c r="E642" i="2"/>
  <c r="Q641" i="2"/>
  <c r="P641" i="2"/>
  <c r="O641" i="2"/>
  <c r="N641" i="2"/>
  <c r="M641" i="2"/>
  <c r="K641" i="2"/>
  <c r="I641" i="2"/>
  <c r="G641" i="2"/>
  <c r="E641" i="2"/>
  <c r="Q640" i="2"/>
  <c r="P640" i="2"/>
  <c r="O640" i="2"/>
  <c r="N640" i="2"/>
  <c r="M640" i="2"/>
  <c r="K640" i="2"/>
  <c r="I640" i="2"/>
  <c r="G640" i="2"/>
  <c r="E640" i="2"/>
  <c r="Q639" i="2"/>
  <c r="P639" i="2"/>
  <c r="O639" i="2"/>
  <c r="N639" i="2"/>
  <c r="M639" i="2"/>
  <c r="K639" i="2"/>
  <c r="I639" i="2"/>
  <c r="G639" i="2"/>
  <c r="E639" i="2"/>
  <c r="Q638" i="2"/>
  <c r="P638" i="2"/>
  <c r="O638" i="2"/>
  <c r="N638" i="2"/>
  <c r="M638" i="2"/>
  <c r="K638" i="2"/>
  <c r="I638" i="2"/>
  <c r="G638" i="2"/>
  <c r="E638" i="2"/>
  <c r="P637" i="2"/>
  <c r="O637" i="2"/>
  <c r="N637" i="2"/>
  <c r="K637" i="2"/>
  <c r="I637" i="2"/>
  <c r="G637" i="2"/>
  <c r="E637" i="2"/>
  <c r="Q636" i="2"/>
  <c r="P636" i="2"/>
  <c r="O636" i="2"/>
  <c r="N636" i="2"/>
  <c r="M636" i="2"/>
  <c r="K636" i="2"/>
  <c r="I636" i="2"/>
  <c r="G636" i="2"/>
  <c r="E636" i="2"/>
  <c r="Q635" i="2"/>
  <c r="P635" i="2"/>
  <c r="O635" i="2"/>
  <c r="N635" i="2"/>
  <c r="M635" i="2"/>
  <c r="K635" i="2"/>
  <c r="I635" i="2"/>
  <c r="G635" i="2"/>
  <c r="E635" i="2"/>
  <c r="Q634" i="2"/>
  <c r="P634" i="2"/>
  <c r="O634" i="2"/>
  <c r="N634" i="2"/>
  <c r="M634" i="2"/>
  <c r="K634" i="2"/>
  <c r="I634" i="2"/>
  <c r="G634" i="2"/>
  <c r="E634" i="2"/>
  <c r="Q633" i="2"/>
  <c r="P633" i="2"/>
  <c r="O633" i="2"/>
  <c r="N633" i="2"/>
  <c r="M633" i="2"/>
  <c r="K633" i="2"/>
  <c r="I633" i="2"/>
  <c r="G633" i="2"/>
  <c r="E633" i="2"/>
  <c r="Q632" i="2"/>
  <c r="P632" i="2"/>
  <c r="O632" i="2"/>
  <c r="N632" i="2"/>
  <c r="M632" i="2"/>
  <c r="K632" i="2"/>
  <c r="I632" i="2"/>
  <c r="G632" i="2"/>
  <c r="E632" i="2"/>
  <c r="Q631" i="2"/>
  <c r="P631" i="2"/>
  <c r="O631" i="2"/>
  <c r="N631" i="2"/>
  <c r="M631" i="2"/>
  <c r="K631" i="2"/>
  <c r="I631" i="2"/>
  <c r="G631" i="2"/>
  <c r="E631" i="2"/>
  <c r="Q630" i="2"/>
  <c r="P630" i="2"/>
  <c r="O630" i="2"/>
  <c r="N630" i="2"/>
  <c r="M630" i="2"/>
  <c r="K630" i="2"/>
  <c r="I630" i="2"/>
  <c r="G630" i="2"/>
  <c r="E630" i="2"/>
  <c r="P629" i="2"/>
  <c r="K629" i="2"/>
  <c r="I629" i="2"/>
  <c r="G629" i="2"/>
  <c r="E629" i="2"/>
  <c r="Q628" i="2"/>
  <c r="P628" i="2"/>
  <c r="O628" i="2"/>
  <c r="N628" i="2"/>
  <c r="M628" i="2"/>
  <c r="K628" i="2"/>
  <c r="I628" i="2"/>
  <c r="G628" i="2"/>
  <c r="E628" i="2"/>
  <c r="Q627" i="2"/>
  <c r="P627" i="2"/>
  <c r="O627" i="2"/>
  <c r="N627" i="2"/>
  <c r="M627" i="2"/>
  <c r="K627" i="2"/>
  <c r="I627" i="2"/>
  <c r="G627" i="2"/>
  <c r="E627" i="2"/>
  <c r="Q626" i="2"/>
  <c r="P626" i="2"/>
  <c r="O626" i="2"/>
  <c r="N626" i="2"/>
  <c r="M626" i="2"/>
  <c r="K626" i="2"/>
  <c r="I626" i="2"/>
  <c r="G626" i="2"/>
  <c r="E626" i="2"/>
  <c r="E625" i="2"/>
  <c r="Q624" i="2"/>
  <c r="P624" i="2"/>
  <c r="O624" i="2"/>
  <c r="N624" i="2"/>
  <c r="M624" i="2"/>
  <c r="K624" i="2"/>
  <c r="I624" i="2"/>
  <c r="G624" i="2"/>
  <c r="E624" i="2"/>
  <c r="Q623" i="2"/>
  <c r="P623" i="2"/>
  <c r="O623" i="2"/>
  <c r="N623" i="2"/>
  <c r="M623" i="2"/>
  <c r="K623" i="2"/>
  <c r="I623" i="2"/>
  <c r="G623" i="2"/>
  <c r="E623" i="2"/>
  <c r="Q622" i="2"/>
  <c r="P622" i="2"/>
  <c r="O622" i="2"/>
  <c r="N622" i="2"/>
  <c r="M622" i="2"/>
  <c r="K622" i="2"/>
  <c r="I622" i="2"/>
  <c r="G622" i="2"/>
  <c r="E622" i="2"/>
  <c r="Q621" i="2"/>
  <c r="P621" i="2"/>
  <c r="O621" i="2"/>
  <c r="N621" i="2"/>
  <c r="M621" i="2"/>
  <c r="K621" i="2"/>
  <c r="I621" i="2"/>
  <c r="G621" i="2"/>
  <c r="E621" i="2"/>
  <c r="Q620" i="2"/>
  <c r="P620" i="2"/>
  <c r="O620" i="2"/>
  <c r="N620" i="2"/>
  <c r="M620" i="2"/>
  <c r="K620" i="2"/>
  <c r="I620" i="2"/>
  <c r="G620" i="2"/>
  <c r="E620" i="2"/>
  <c r="Q619" i="2"/>
  <c r="P619" i="2"/>
  <c r="O619" i="2"/>
  <c r="N619" i="2"/>
  <c r="M619" i="2"/>
  <c r="K619" i="2"/>
  <c r="I619" i="2"/>
  <c r="G619" i="2"/>
  <c r="E619" i="2"/>
  <c r="Q618" i="2"/>
  <c r="P618" i="2"/>
  <c r="O618" i="2"/>
  <c r="N618" i="2"/>
  <c r="M618" i="2"/>
  <c r="K618" i="2"/>
  <c r="I618" i="2"/>
  <c r="G618" i="2"/>
  <c r="E618" i="2"/>
  <c r="Q617" i="2"/>
  <c r="P617" i="2"/>
  <c r="O617" i="2"/>
  <c r="N617" i="2"/>
  <c r="M617" i="2"/>
  <c r="K617" i="2"/>
  <c r="I617" i="2"/>
  <c r="G617" i="2"/>
  <c r="E617" i="2"/>
  <c r="Q616" i="2"/>
  <c r="P616" i="2"/>
  <c r="O616" i="2"/>
  <c r="N616" i="2"/>
  <c r="M616" i="2"/>
  <c r="K616" i="2"/>
  <c r="I616" i="2"/>
  <c r="G616" i="2"/>
  <c r="E616" i="2"/>
  <c r="Q615" i="2"/>
  <c r="P615" i="2"/>
  <c r="O615" i="2"/>
  <c r="N615" i="2"/>
  <c r="M615" i="2"/>
  <c r="K615" i="2"/>
  <c r="I615" i="2"/>
  <c r="G615" i="2"/>
  <c r="E615" i="2"/>
  <c r="Q614" i="2"/>
  <c r="P614" i="2"/>
  <c r="O614" i="2"/>
  <c r="N614" i="2"/>
  <c r="M614" i="2"/>
  <c r="K614" i="2"/>
  <c r="I614" i="2"/>
  <c r="G614" i="2"/>
  <c r="E614" i="2"/>
  <c r="Q613" i="2"/>
  <c r="P613" i="2"/>
  <c r="O613" i="2"/>
  <c r="M613" i="2"/>
  <c r="K613" i="2"/>
  <c r="I613" i="2"/>
  <c r="G613" i="2"/>
  <c r="E613" i="2"/>
  <c r="P612" i="2"/>
  <c r="N612" i="2"/>
  <c r="K612" i="2"/>
  <c r="I612" i="2"/>
  <c r="G612" i="2"/>
  <c r="E612" i="2"/>
  <c r="Q611" i="2"/>
  <c r="P611" i="2"/>
  <c r="O611" i="2"/>
  <c r="N611" i="2"/>
  <c r="M611" i="2"/>
  <c r="K611" i="2"/>
  <c r="I611" i="2"/>
  <c r="G611" i="2"/>
  <c r="E611" i="2"/>
  <c r="Q610" i="2"/>
  <c r="P610" i="2"/>
  <c r="O610" i="2"/>
  <c r="N610" i="2"/>
  <c r="M610" i="2"/>
  <c r="K610" i="2"/>
  <c r="I610" i="2"/>
  <c r="G610" i="2"/>
  <c r="E610" i="2"/>
  <c r="Q609" i="2"/>
  <c r="P609" i="2"/>
  <c r="O609" i="2"/>
  <c r="N609" i="2"/>
  <c r="M609" i="2"/>
  <c r="K609" i="2"/>
  <c r="I609" i="2"/>
  <c r="G609" i="2"/>
  <c r="E609" i="2"/>
  <c r="Q608" i="2"/>
  <c r="P608" i="2"/>
  <c r="O608" i="2"/>
  <c r="N608" i="2"/>
  <c r="M608" i="2"/>
  <c r="K608" i="2"/>
  <c r="I608" i="2"/>
  <c r="G608" i="2"/>
  <c r="E608" i="2"/>
  <c r="Q607" i="2"/>
  <c r="P607" i="2"/>
  <c r="O607" i="2"/>
  <c r="N607" i="2"/>
  <c r="M607" i="2"/>
  <c r="K607" i="2"/>
  <c r="I607" i="2"/>
  <c r="G607" i="2"/>
  <c r="E607" i="2"/>
  <c r="Q606" i="2"/>
  <c r="P606" i="2"/>
  <c r="O606" i="2"/>
  <c r="N606" i="2"/>
  <c r="M606" i="2"/>
  <c r="K606" i="2"/>
  <c r="I606" i="2"/>
  <c r="G606" i="2"/>
  <c r="E606" i="2"/>
  <c r="P605" i="2"/>
  <c r="O605" i="2"/>
  <c r="N605" i="2"/>
  <c r="K605" i="2"/>
  <c r="I605" i="2"/>
  <c r="G605" i="2"/>
  <c r="E605" i="2"/>
  <c r="Q604" i="2"/>
  <c r="P604" i="2"/>
  <c r="O604" i="2"/>
  <c r="N604" i="2"/>
  <c r="M604" i="2"/>
  <c r="K604" i="2"/>
  <c r="I604" i="2"/>
  <c r="G604" i="2"/>
  <c r="E604" i="2"/>
  <c r="Q603" i="2"/>
  <c r="P603" i="2"/>
  <c r="O603" i="2"/>
  <c r="N603" i="2"/>
  <c r="M603" i="2"/>
  <c r="K603" i="2"/>
  <c r="I603" i="2"/>
  <c r="G603" i="2"/>
  <c r="E603" i="2"/>
  <c r="Q602" i="2"/>
  <c r="P602" i="2"/>
  <c r="O602" i="2"/>
  <c r="N602" i="2"/>
  <c r="M602" i="2"/>
  <c r="K602" i="2"/>
  <c r="I602" i="2"/>
  <c r="G602" i="2"/>
  <c r="E602" i="2"/>
  <c r="Q601" i="2"/>
  <c r="P601" i="2"/>
  <c r="O601" i="2"/>
  <c r="N601" i="2"/>
  <c r="M601" i="2"/>
  <c r="K601" i="2"/>
  <c r="I601" i="2"/>
  <c r="G601" i="2"/>
  <c r="E601" i="2"/>
  <c r="Q600" i="2"/>
  <c r="P600" i="2"/>
  <c r="O600" i="2"/>
  <c r="N600" i="2"/>
  <c r="M600" i="2"/>
  <c r="K600" i="2"/>
  <c r="I600" i="2"/>
  <c r="G600" i="2"/>
  <c r="E600" i="2"/>
  <c r="Q599" i="2"/>
  <c r="P599" i="2"/>
  <c r="O599" i="2"/>
  <c r="N599" i="2"/>
  <c r="M599" i="2"/>
  <c r="K599" i="2"/>
  <c r="I599" i="2"/>
  <c r="G599" i="2"/>
  <c r="E599" i="2"/>
  <c r="Q598" i="2"/>
  <c r="P598" i="2"/>
  <c r="O598" i="2"/>
  <c r="N598" i="2"/>
  <c r="M598" i="2"/>
  <c r="K598" i="2"/>
  <c r="I598" i="2"/>
  <c r="G598" i="2"/>
  <c r="E598" i="2"/>
  <c r="Q597" i="2"/>
  <c r="P597" i="2"/>
  <c r="O597" i="2"/>
  <c r="N597" i="2"/>
  <c r="M597" i="2"/>
  <c r="K597" i="2"/>
  <c r="I597" i="2"/>
  <c r="G597" i="2"/>
  <c r="E597" i="2"/>
  <c r="O596" i="2"/>
  <c r="N596" i="2"/>
  <c r="K596" i="2"/>
  <c r="I596" i="2"/>
  <c r="G596" i="2"/>
  <c r="E596" i="2"/>
  <c r="Q595" i="2"/>
  <c r="P595" i="2"/>
  <c r="O595" i="2"/>
  <c r="N595" i="2"/>
  <c r="M595" i="2"/>
  <c r="K595" i="2"/>
  <c r="I595" i="2"/>
  <c r="G595" i="2"/>
  <c r="E595" i="2"/>
  <c r="Q594" i="2"/>
  <c r="P594" i="2"/>
  <c r="O594" i="2"/>
  <c r="N594" i="2"/>
  <c r="M594" i="2"/>
  <c r="K594" i="2"/>
  <c r="I594" i="2"/>
  <c r="G594" i="2"/>
  <c r="E594" i="2"/>
  <c r="Q593" i="2"/>
  <c r="P593" i="2"/>
  <c r="O593" i="2"/>
  <c r="N593" i="2"/>
  <c r="M593" i="2"/>
  <c r="K593" i="2"/>
  <c r="I593" i="2"/>
  <c r="G593" i="2"/>
  <c r="E593" i="2"/>
  <c r="Q592" i="2"/>
  <c r="P592" i="2"/>
  <c r="O592" i="2"/>
  <c r="N592" i="2"/>
  <c r="M592" i="2"/>
  <c r="K592" i="2"/>
  <c r="I592" i="2"/>
  <c r="G592" i="2"/>
  <c r="E592" i="2"/>
  <c r="Q591" i="2"/>
  <c r="P591" i="2"/>
  <c r="O591" i="2"/>
  <c r="N591" i="2"/>
  <c r="M591" i="2"/>
  <c r="K591" i="2"/>
  <c r="I591" i="2"/>
  <c r="G591" i="2"/>
  <c r="E591" i="2"/>
  <c r="Q590" i="2"/>
  <c r="P590" i="2"/>
  <c r="O590" i="2"/>
  <c r="N590" i="2"/>
  <c r="M590" i="2"/>
  <c r="K590" i="2"/>
  <c r="I590" i="2"/>
  <c r="G590" i="2"/>
  <c r="E590" i="2"/>
  <c r="Q589" i="2"/>
  <c r="P589" i="2"/>
  <c r="O589" i="2"/>
  <c r="N589" i="2"/>
  <c r="M589" i="2"/>
  <c r="K589" i="2"/>
  <c r="I589" i="2"/>
  <c r="G589" i="2"/>
  <c r="E589" i="2"/>
  <c r="Q588" i="2"/>
  <c r="P588" i="2"/>
  <c r="O588" i="2"/>
  <c r="N588" i="2"/>
  <c r="M588" i="2"/>
  <c r="K588" i="2"/>
  <c r="I588" i="2"/>
  <c r="G588" i="2"/>
  <c r="E588" i="2"/>
  <c r="O587" i="2"/>
  <c r="N587" i="2"/>
  <c r="K587" i="2"/>
  <c r="I587" i="2"/>
  <c r="G587" i="2"/>
  <c r="E587" i="2"/>
  <c r="Q586" i="2"/>
  <c r="P586" i="2"/>
  <c r="O586" i="2"/>
  <c r="N586" i="2"/>
  <c r="M586" i="2"/>
  <c r="K586" i="2"/>
  <c r="I586" i="2"/>
  <c r="G586" i="2"/>
  <c r="E586" i="2"/>
  <c r="Q585" i="2"/>
  <c r="P585" i="2"/>
  <c r="O585" i="2"/>
  <c r="N585" i="2"/>
  <c r="M585" i="2"/>
  <c r="K585" i="2"/>
  <c r="I585" i="2"/>
  <c r="G585" i="2"/>
  <c r="E585" i="2"/>
  <c r="Q584" i="2"/>
  <c r="P584" i="2"/>
  <c r="O584" i="2"/>
  <c r="N584" i="2"/>
  <c r="M584" i="2"/>
  <c r="K584" i="2"/>
  <c r="I584" i="2"/>
  <c r="G584" i="2"/>
  <c r="E584" i="2"/>
  <c r="Q583" i="2"/>
  <c r="P583" i="2"/>
  <c r="O583" i="2"/>
  <c r="N583" i="2"/>
  <c r="M583" i="2"/>
  <c r="K583" i="2"/>
  <c r="I583" i="2"/>
  <c r="G583" i="2"/>
  <c r="E583" i="2"/>
  <c r="Q582" i="2"/>
  <c r="P582" i="2"/>
  <c r="O582" i="2"/>
  <c r="N582" i="2"/>
  <c r="M582" i="2"/>
  <c r="K582" i="2"/>
  <c r="I582" i="2"/>
  <c r="G582" i="2"/>
  <c r="E582" i="2"/>
  <c r="Q581" i="2"/>
  <c r="P581" i="2"/>
  <c r="O581" i="2"/>
  <c r="N581" i="2"/>
  <c r="M581" i="2"/>
  <c r="K581" i="2"/>
  <c r="I581" i="2"/>
  <c r="G581" i="2"/>
  <c r="E581" i="2"/>
  <c r="Q580" i="2"/>
  <c r="P580" i="2"/>
  <c r="O580" i="2"/>
  <c r="N580" i="2"/>
  <c r="M580" i="2"/>
  <c r="K580" i="2"/>
  <c r="I580" i="2"/>
  <c r="G580" i="2"/>
  <c r="E580" i="2"/>
  <c r="Q579" i="2"/>
  <c r="P579" i="2"/>
  <c r="N579" i="2"/>
  <c r="M579" i="2"/>
  <c r="K579" i="2"/>
  <c r="I579" i="2"/>
  <c r="G579" i="2"/>
  <c r="E579" i="2"/>
  <c r="P578" i="2"/>
  <c r="K578" i="2"/>
  <c r="I578" i="2"/>
  <c r="G578" i="2"/>
  <c r="E578" i="2"/>
  <c r="Q577" i="2"/>
  <c r="P577" i="2"/>
  <c r="O577" i="2"/>
  <c r="N577" i="2"/>
  <c r="M577" i="2"/>
  <c r="K577" i="2"/>
  <c r="I577" i="2"/>
  <c r="G577" i="2"/>
  <c r="E577" i="2"/>
  <c r="Q576" i="2"/>
  <c r="P576" i="2"/>
  <c r="O576" i="2"/>
  <c r="N576" i="2"/>
  <c r="M576" i="2"/>
  <c r="K576" i="2"/>
  <c r="I576" i="2"/>
  <c r="G576" i="2"/>
  <c r="E576" i="2"/>
  <c r="Q575" i="2"/>
  <c r="P575" i="2"/>
  <c r="O575" i="2"/>
  <c r="N575" i="2"/>
  <c r="M575" i="2"/>
  <c r="K575" i="2"/>
  <c r="I575" i="2"/>
  <c r="G575" i="2"/>
  <c r="E575" i="2"/>
  <c r="Q574" i="2"/>
  <c r="P574" i="2"/>
  <c r="O574" i="2"/>
  <c r="N574" i="2"/>
  <c r="M574" i="2"/>
  <c r="K574" i="2"/>
  <c r="I574" i="2"/>
  <c r="G574" i="2"/>
  <c r="E574" i="2"/>
  <c r="Q573" i="2"/>
  <c r="P573" i="2"/>
  <c r="O573" i="2"/>
  <c r="N573" i="2"/>
  <c r="M573" i="2"/>
  <c r="K573" i="2"/>
  <c r="I573" i="2"/>
  <c r="G573" i="2"/>
  <c r="E573" i="2"/>
  <c r="Q572" i="2"/>
  <c r="P572" i="2"/>
  <c r="O572" i="2"/>
  <c r="N572" i="2"/>
  <c r="M572" i="2"/>
  <c r="K572" i="2"/>
  <c r="I572" i="2"/>
  <c r="G572" i="2"/>
  <c r="E572" i="2"/>
  <c r="Q571" i="2"/>
  <c r="P571" i="2"/>
  <c r="O571" i="2"/>
  <c r="N571" i="2"/>
  <c r="M571" i="2"/>
  <c r="K571" i="2"/>
  <c r="I571" i="2"/>
  <c r="G571" i="2"/>
  <c r="E571" i="2"/>
  <c r="Q570" i="2"/>
  <c r="P570" i="2"/>
  <c r="O570" i="2"/>
  <c r="N570" i="2"/>
  <c r="M570" i="2"/>
  <c r="K570" i="2"/>
  <c r="I570" i="2"/>
  <c r="G570" i="2"/>
  <c r="E570" i="2"/>
  <c r="Q569" i="2"/>
  <c r="P569" i="2"/>
  <c r="O569" i="2"/>
  <c r="N569" i="2"/>
  <c r="M569" i="2"/>
  <c r="K569" i="2"/>
  <c r="I569" i="2"/>
  <c r="G569" i="2"/>
  <c r="E569" i="2"/>
  <c r="Q568" i="2"/>
  <c r="P568" i="2"/>
  <c r="O568" i="2"/>
  <c r="N568" i="2"/>
  <c r="M568" i="2"/>
  <c r="K568" i="2"/>
  <c r="I568" i="2"/>
  <c r="G568" i="2"/>
  <c r="E568" i="2"/>
  <c r="Q567" i="2"/>
  <c r="P567" i="2"/>
  <c r="O567" i="2"/>
  <c r="N567" i="2"/>
  <c r="M567" i="2"/>
  <c r="K567" i="2"/>
  <c r="I567" i="2"/>
  <c r="G567" i="2"/>
  <c r="E567" i="2"/>
  <c r="Q566" i="2"/>
  <c r="P566" i="2"/>
  <c r="O566" i="2"/>
  <c r="N566" i="2"/>
  <c r="M566" i="2"/>
  <c r="K566" i="2"/>
  <c r="I566" i="2"/>
  <c r="G566" i="2"/>
  <c r="E566" i="2"/>
  <c r="Q565" i="2"/>
  <c r="P565" i="2"/>
  <c r="O565" i="2"/>
  <c r="N565" i="2"/>
  <c r="M565" i="2"/>
  <c r="K565" i="2"/>
  <c r="I565" i="2"/>
  <c r="G565" i="2"/>
  <c r="E565" i="2"/>
  <c r="Q564" i="2"/>
  <c r="P564" i="2"/>
  <c r="O564" i="2"/>
  <c r="N564" i="2"/>
  <c r="M564" i="2"/>
  <c r="K564" i="2"/>
  <c r="I564" i="2"/>
  <c r="G564" i="2"/>
  <c r="E564" i="2"/>
  <c r="Q563" i="2"/>
  <c r="P563" i="2"/>
  <c r="O563" i="2"/>
  <c r="N563" i="2"/>
  <c r="M563" i="2"/>
  <c r="K563" i="2"/>
  <c r="I563" i="2"/>
  <c r="G563" i="2"/>
  <c r="E563" i="2"/>
  <c r="Q562" i="2"/>
  <c r="P562" i="2"/>
  <c r="O562" i="2"/>
  <c r="N562" i="2"/>
  <c r="M562" i="2"/>
  <c r="K562" i="2"/>
  <c r="I562" i="2"/>
  <c r="G562" i="2"/>
  <c r="E562" i="2"/>
  <c r="Q561" i="2"/>
  <c r="P561" i="2"/>
  <c r="O561" i="2"/>
  <c r="N561" i="2"/>
  <c r="M561" i="2"/>
  <c r="K561" i="2"/>
  <c r="I561" i="2"/>
  <c r="G561" i="2"/>
  <c r="E561" i="2"/>
  <c r="Q560" i="2"/>
  <c r="P560" i="2"/>
  <c r="O560" i="2"/>
  <c r="N560" i="2"/>
  <c r="M560" i="2"/>
  <c r="K560" i="2"/>
  <c r="I560" i="2"/>
  <c r="G560" i="2"/>
  <c r="E560" i="2"/>
  <c r="N559" i="2"/>
  <c r="K559" i="2"/>
  <c r="G559" i="2"/>
  <c r="E559" i="2"/>
  <c r="Q558" i="2"/>
  <c r="P558" i="2"/>
  <c r="O558" i="2"/>
  <c r="N558" i="2"/>
  <c r="M558" i="2"/>
  <c r="K558" i="2"/>
  <c r="I558" i="2"/>
  <c r="G558" i="2"/>
  <c r="E558" i="2"/>
  <c r="Q557" i="2"/>
  <c r="P557" i="2"/>
  <c r="O557" i="2"/>
  <c r="N557" i="2"/>
  <c r="M557" i="2"/>
  <c r="K557" i="2"/>
  <c r="I557" i="2"/>
  <c r="G557" i="2"/>
  <c r="E557" i="2"/>
  <c r="Q556" i="2"/>
  <c r="P556" i="2"/>
  <c r="O556" i="2"/>
  <c r="N556" i="2"/>
  <c r="M556" i="2"/>
  <c r="K556" i="2"/>
  <c r="I556" i="2"/>
  <c r="G556" i="2"/>
  <c r="E556" i="2"/>
  <c r="Q555" i="2"/>
  <c r="P555" i="2"/>
  <c r="O555" i="2"/>
  <c r="N555" i="2"/>
  <c r="M555" i="2"/>
  <c r="K555" i="2"/>
  <c r="I555" i="2"/>
  <c r="G555" i="2"/>
  <c r="E555" i="2"/>
  <c r="Q554" i="2"/>
  <c r="P554" i="2"/>
  <c r="O554" i="2"/>
  <c r="N554" i="2"/>
  <c r="M554" i="2"/>
  <c r="K554" i="2"/>
  <c r="I554" i="2"/>
  <c r="G554" i="2"/>
  <c r="E554" i="2"/>
  <c r="Q553" i="2"/>
  <c r="P553" i="2"/>
  <c r="O553" i="2"/>
  <c r="N553" i="2"/>
  <c r="M553" i="2"/>
  <c r="K553" i="2"/>
  <c r="I553" i="2"/>
  <c r="G553" i="2"/>
  <c r="E553" i="2"/>
  <c r="Q552" i="2"/>
  <c r="P552" i="2"/>
  <c r="O552" i="2"/>
  <c r="N552" i="2"/>
  <c r="M552" i="2"/>
  <c r="K552" i="2"/>
  <c r="I552" i="2"/>
  <c r="G552" i="2"/>
  <c r="E552" i="2"/>
  <c r="Q551" i="2"/>
  <c r="P551" i="2"/>
  <c r="O551" i="2"/>
  <c r="N551" i="2"/>
  <c r="M551" i="2"/>
  <c r="K551" i="2"/>
  <c r="I551" i="2"/>
  <c r="G551" i="2"/>
  <c r="E551" i="2"/>
  <c r="Q550" i="2"/>
  <c r="P550" i="2"/>
  <c r="O550" i="2"/>
  <c r="N550" i="2"/>
  <c r="M550" i="2"/>
  <c r="K550" i="2"/>
  <c r="I550" i="2"/>
  <c r="G550" i="2"/>
  <c r="E550" i="2"/>
  <c r="Q549" i="2"/>
  <c r="P549" i="2"/>
  <c r="O549" i="2"/>
  <c r="N549" i="2"/>
  <c r="M549" i="2"/>
  <c r="K549" i="2"/>
  <c r="I549" i="2"/>
  <c r="G549" i="2"/>
  <c r="E549" i="2"/>
  <c r="Q548" i="2"/>
  <c r="P548" i="2"/>
  <c r="O548" i="2"/>
  <c r="N548" i="2"/>
  <c r="M548" i="2"/>
  <c r="K548" i="2"/>
  <c r="I548" i="2"/>
  <c r="G548" i="2"/>
  <c r="E548" i="2"/>
  <c r="Q547" i="2"/>
  <c r="P547" i="2"/>
  <c r="O547" i="2"/>
  <c r="N547" i="2"/>
  <c r="M547" i="2"/>
  <c r="K547" i="2"/>
  <c r="I547" i="2"/>
  <c r="G547" i="2"/>
  <c r="E547" i="2"/>
  <c r="Q546" i="2"/>
  <c r="P546" i="2"/>
  <c r="O546" i="2"/>
  <c r="N546" i="2"/>
  <c r="M546" i="2"/>
  <c r="K546" i="2"/>
  <c r="I546" i="2"/>
  <c r="G546" i="2"/>
  <c r="E546" i="2"/>
  <c r="Q545" i="2"/>
  <c r="P545" i="2"/>
  <c r="O545" i="2"/>
  <c r="N545" i="2"/>
  <c r="M545" i="2"/>
  <c r="K545" i="2"/>
  <c r="I545" i="2"/>
  <c r="G545" i="2"/>
  <c r="E545" i="2"/>
  <c r="Q544" i="2"/>
  <c r="P544" i="2"/>
  <c r="O544" i="2"/>
  <c r="N544" i="2"/>
  <c r="M544" i="2"/>
  <c r="K544" i="2"/>
  <c r="I544" i="2"/>
  <c r="G544" i="2"/>
  <c r="E544" i="2"/>
  <c r="Q543" i="2"/>
  <c r="P543" i="2"/>
  <c r="O543" i="2"/>
  <c r="N543" i="2"/>
  <c r="M543" i="2"/>
  <c r="K543" i="2"/>
  <c r="I543" i="2"/>
  <c r="G543" i="2"/>
  <c r="E543" i="2"/>
  <c r="Q542" i="2"/>
  <c r="P542" i="2"/>
  <c r="O542" i="2"/>
  <c r="N542" i="2"/>
  <c r="M542" i="2"/>
  <c r="K542" i="2"/>
  <c r="I542" i="2"/>
  <c r="G542" i="2"/>
  <c r="E542" i="2"/>
  <c r="Q541" i="2"/>
  <c r="P541" i="2"/>
  <c r="O541" i="2"/>
  <c r="N541" i="2"/>
  <c r="M541" i="2"/>
  <c r="K541" i="2"/>
  <c r="I541" i="2"/>
  <c r="G541" i="2"/>
  <c r="E541" i="2"/>
  <c r="Q540" i="2"/>
  <c r="P540" i="2"/>
  <c r="O540" i="2"/>
  <c r="N540" i="2"/>
  <c r="M540" i="2"/>
  <c r="K540" i="2"/>
  <c r="I540" i="2"/>
  <c r="G540" i="2"/>
  <c r="E540" i="2"/>
  <c r="Q539" i="2"/>
  <c r="P539" i="2"/>
  <c r="O539" i="2"/>
  <c r="N539" i="2"/>
  <c r="M539" i="2"/>
  <c r="K539" i="2"/>
  <c r="I539" i="2"/>
  <c r="G539" i="2"/>
  <c r="E539" i="2"/>
  <c r="Q538" i="2"/>
  <c r="P538" i="2"/>
  <c r="O538" i="2"/>
  <c r="N538" i="2"/>
  <c r="M538" i="2"/>
  <c r="K538" i="2"/>
  <c r="I538" i="2"/>
  <c r="G538" i="2"/>
  <c r="E538" i="2"/>
  <c r="Q537" i="2"/>
  <c r="P537" i="2"/>
  <c r="O537" i="2"/>
  <c r="N537" i="2"/>
  <c r="M537" i="2"/>
  <c r="K537" i="2"/>
  <c r="I537" i="2"/>
  <c r="G537" i="2"/>
  <c r="E537" i="2"/>
  <c r="Q536" i="2"/>
  <c r="P536" i="2"/>
  <c r="O536" i="2"/>
  <c r="N536" i="2"/>
  <c r="M536" i="2"/>
  <c r="K536" i="2"/>
  <c r="I536" i="2"/>
  <c r="G536" i="2"/>
  <c r="E536" i="2"/>
  <c r="Q535" i="2"/>
  <c r="P535" i="2"/>
  <c r="O535" i="2"/>
  <c r="N535" i="2"/>
  <c r="M535" i="2"/>
  <c r="K535" i="2"/>
  <c r="I535" i="2"/>
  <c r="G535" i="2"/>
  <c r="E535" i="2"/>
  <c r="Q534" i="2"/>
  <c r="P534" i="2"/>
  <c r="O534" i="2"/>
  <c r="N534" i="2"/>
  <c r="M534" i="2"/>
  <c r="K534" i="2"/>
  <c r="I534" i="2"/>
  <c r="G534" i="2"/>
  <c r="E534" i="2"/>
  <c r="Q533" i="2"/>
  <c r="P533" i="2"/>
  <c r="O533" i="2"/>
  <c r="N533" i="2"/>
  <c r="M533" i="2"/>
  <c r="K533" i="2"/>
  <c r="I533" i="2"/>
  <c r="G533" i="2"/>
  <c r="E533" i="2"/>
  <c r="Q532" i="2"/>
  <c r="P532" i="2"/>
  <c r="O532" i="2"/>
  <c r="N532" i="2"/>
  <c r="M532" i="2"/>
  <c r="K532" i="2"/>
  <c r="I532" i="2"/>
  <c r="G532" i="2"/>
  <c r="E532" i="2"/>
  <c r="Q531" i="2"/>
  <c r="P531" i="2"/>
  <c r="O531" i="2"/>
  <c r="N531" i="2"/>
  <c r="M531" i="2"/>
  <c r="K531" i="2"/>
  <c r="I531" i="2"/>
  <c r="G531" i="2"/>
  <c r="E531" i="2"/>
  <c r="Q530" i="2"/>
  <c r="P530" i="2"/>
  <c r="O530" i="2"/>
  <c r="N530" i="2"/>
  <c r="M530" i="2"/>
  <c r="K530" i="2"/>
  <c r="I530" i="2"/>
  <c r="G530" i="2"/>
  <c r="E530" i="2"/>
  <c r="Q529" i="2"/>
  <c r="P529" i="2"/>
  <c r="O529" i="2"/>
  <c r="N529" i="2"/>
  <c r="M529" i="2"/>
  <c r="K529" i="2"/>
  <c r="I529" i="2"/>
  <c r="G529" i="2"/>
  <c r="E529" i="2"/>
  <c r="Q528" i="2"/>
  <c r="P528" i="2"/>
  <c r="O528" i="2"/>
  <c r="N528" i="2"/>
  <c r="M528" i="2"/>
  <c r="K528" i="2"/>
  <c r="I528" i="2"/>
  <c r="G528" i="2"/>
  <c r="E528" i="2"/>
  <c r="Q527" i="2"/>
  <c r="P527" i="2"/>
  <c r="O527" i="2"/>
  <c r="N527" i="2"/>
  <c r="M527" i="2"/>
  <c r="K527" i="2"/>
  <c r="I527" i="2"/>
  <c r="G527" i="2"/>
  <c r="E527" i="2"/>
  <c r="Q526" i="2"/>
  <c r="P526" i="2"/>
  <c r="O526" i="2"/>
  <c r="N526" i="2"/>
  <c r="M526" i="2"/>
  <c r="K526" i="2"/>
  <c r="I526" i="2"/>
  <c r="G526" i="2"/>
  <c r="E526" i="2"/>
  <c r="Q525" i="2"/>
  <c r="P525" i="2"/>
  <c r="O525" i="2"/>
  <c r="N525" i="2"/>
  <c r="M525" i="2"/>
  <c r="K525" i="2"/>
  <c r="I525" i="2"/>
  <c r="G525" i="2"/>
  <c r="E525" i="2"/>
  <c r="Q524" i="2"/>
  <c r="P524" i="2"/>
  <c r="O524" i="2"/>
  <c r="N524" i="2"/>
  <c r="M524" i="2"/>
  <c r="K524" i="2"/>
  <c r="I524" i="2"/>
  <c r="G524" i="2"/>
  <c r="E524" i="2"/>
  <c r="Q523" i="2"/>
  <c r="P523" i="2"/>
  <c r="O523" i="2"/>
  <c r="N523" i="2"/>
  <c r="M523" i="2"/>
  <c r="K523" i="2"/>
  <c r="I523" i="2"/>
  <c r="G523" i="2"/>
  <c r="E523" i="2"/>
  <c r="O522" i="2"/>
  <c r="N522" i="2"/>
  <c r="K522" i="2"/>
  <c r="I522" i="2"/>
  <c r="G522" i="2"/>
  <c r="E522" i="2"/>
  <c r="Q521" i="2"/>
  <c r="P521" i="2"/>
  <c r="O521" i="2"/>
  <c r="N521" i="2"/>
  <c r="M521" i="2"/>
  <c r="K521" i="2"/>
  <c r="I521" i="2"/>
  <c r="G521" i="2"/>
  <c r="E521" i="2"/>
  <c r="Q520" i="2"/>
  <c r="P520" i="2"/>
  <c r="O520" i="2"/>
  <c r="N520" i="2"/>
  <c r="M520" i="2"/>
  <c r="K520" i="2"/>
  <c r="I520" i="2"/>
  <c r="G520" i="2"/>
  <c r="E520" i="2"/>
  <c r="Q519" i="2"/>
  <c r="P519" i="2"/>
  <c r="O519" i="2"/>
  <c r="N519" i="2"/>
  <c r="M519" i="2"/>
  <c r="K519" i="2"/>
  <c r="I519" i="2"/>
  <c r="G519" i="2"/>
  <c r="E519" i="2"/>
  <c r="Q518" i="2"/>
  <c r="P518" i="2"/>
  <c r="O518" i="2"/>
  <c r="N518" i="2"/>
  <c r="M518" i="2"/>
  <c r="K518" i="2"/>
  <c r="I518" i="2"/>
  <c r="G518" i="2"/>
  <c r="E518" i="2"/>
  <c r="Q517" i="2"/>
  <c r="P517" i="2"/>
  <c r="O517" i="2"/>
  <c r="N517" i="2"/>
  <c r="M517" i="2"/>
  <c r="K517" i="2"/>
  <c r="I517" i="2"/>
  <c r="G517" i="2"/>
  <c r="E517" i="2"/>
  <c r="Q516" i="2"/>
  <c r="P516" i="2"/>
  <c r="O516" i="2"/>
  <c r="N516" i="2"/>
  <c r="M516" i="2"/>
  <c r="K516" i="2"/>
  <c r="I516" i="2"/>
  <c r="G516" i="2"/>
  <c r="E516" i="2"/>
  <c r="Q515" i="2"/>
  <c r="P515" i="2"/>
  <c r="O515" i="2"/>
  <c r="N515" i="2"/>
  <c r="M515" i="2"/>
  <c r="K515" i="2"/>
  <c r="I515" i="2"/>
  <c r="G515" i="2"/>
  <c r="E515" i="2"/>
  <c r="Q514" i="2"/>
  <c r="P514" i="2"/>
  <c r="O514" i="2"/>
  <c r="N514" i="2"/>
  <c r="M514" i="2"/>
  <c r="K514" i="2"/>
  <c r="I514" i="2"/>
  <c r="G514" i="2"/>
  <c r="E514" i="2"/>
  <c r="Q513" i="2"/>
  <c r="P513" i="2"/>
  <c r="O513" i="2"/>
  <c r="N513" i="2"/>
  <c r="M513" i="2"/>
  <c r="K513" i="2"/>
  <c r="I513" i="2"/>
  <c r="G513" i="2"/>
  <c r="E513" i="2"/>
  <c r="Q512" i="2"/>
  <c r="P512" i="2"/>
  <c r="O512" i="2"/>
  <c r="N512" i="2"/>
  <c r="M512" i="2"/>
  <c r="K512" i="2"/>
  <c r="I512" i="2"/>
  <c r="G512" i="2"/>
  <c r="E512" i="2"/>
  <c r="Q511" i="2"/>
  <c r="P511" i="2"/>
  <c r="O511" i="2"/>
  <c r="N511" i="2"/>
  <c r="M511" i="2"/>
  <c r="K511" i="2"/>
  <c r="I511" i="2"/>
  <c r="G511" i="2"/>
  <c r="E511" i="2"/>
  <c r="Q510" i="2"/>
  <c r="P510" i="2"/>
  <c r="O510" i="2"/>
  <c r="N510" i="2"/>
  <c r="M510" i="2"/>
  <c r="K510" i="2"/>
  <c r="I510" i="2"/>
  <c r="G510" i="2"/>
  <c r="E510" i="2"/>
  <c r="Q509" i="2"/>
  <c r="P509" i="2"/>
  <c r="O509" i="2"/>
  <c r="N509" i="2"/>
  <c r="M509" i="2"/>
  <c r="K509" i="2"/>
  <c r="I509" i="2"/>
  <c r="G509" i="2"/>
  <c r="E509" i="2"/>
  <c r="Q508" i="2"/>
  <c r="P508" i="2"/>
  <c r="O508" i="2"/>
  <c r="N508" i="2"/>
  <c r="M508" i="2"/>
  <c r="K508" i="2"/>
  <c r="I508" i="2"/>
  <c r="G508" i="2"/>
  <c r="E508" i="2"/>
  <c r="Q507" i="2"/>
  <c r="P507" i="2"/>
  <c r="O507" i="2"/>
  <c r="N507" i="2"/>
  <c r="M507" i="2"/>
  <c r="K507" i="2"/>
  <c r="I507" i="2"/>
  <c r="G507" i="2"/>
  <c r="E507" i="2"/>
  <c r="P506" i="2"/>
  <c r="N506" i="2"/>
  <c r="K506" i="2"/>
  <c r="I506" i="2"/>
  <c r="G506" i="2"/>
  <c r="E506" i="2"/>
  <c r="Q505" i="2"/>
  <c r="P505" i="2"/>
  <c r="O505" i="2"/>
  <c r="N505" i="2"/>
  <c r="M505" i="2"/>
  <c r="K505" i="2"/>
  <c r="I505" i="2"/>
  <c r="G505" i="2"/>
  <c r="E505" i="2"/>
  <c r="Q504" i="2"/>
  <c r="P504" i="2"/>
  <c r="O504" i="2"/>
  <c r="N504" i="2"/>
  <c r="M504" i="2"/>
  <c r="K504" i="2"/>
  <c r="I504" i="2"/>
  <c r="G504" i="2"/>
  <c r="E504" i="2"/>
  <c r="Q503" i="2"/>
  <c r="P503" i="2"/>
  <c r="O503" i="2"/>
  <c r="N503" i="2"/>
  <c r="M503" i="2"/>
  <c r="K503" i="2"/>
  <c r="I503" i="2"/>
  <c r="G503" i="2"/>
  <c r="E503" i="2"/>
  <c r="Q502" i="2"/>
  <c r="P502" i="2"/>
  <c r="O502" i="2"/>
  <c r="N502" i="2"/>
  <c r="M502" i="2"/>
  <c r="K502" i="2"/>
  <c r="I502" i="2"/>
  <c r="G502" i="2"/>
  <c r="E502" i="2"/>
  <c r="Q501" i="2"/>
  <c r="P501" i="2"/>
  <c r="O501" i="2"/>
  <c r="N501" i="2"/>
  <c r="M501" i="2"/>
  <c r="K501" i="2"/>
  <c r="I501" i="2"/>
  <c r="G501" i="2"/>
  <c r="E501" i="2"/>
  <c r="Q500" i="2"/>
  <c r="P500" i="2"/>
  <c r="O500" i="2"/>
  <c r="N500" i="2"/>
  <c r="M500" i="2"/>
  <c r="K500" i="2"/>
  <c r="I500" i="2"/>
  <c r="G500" i="2"/>
  <c r="E500" i="2"/>
  <c r="Q499" i="2"/>
  <c r="P499" i="2"/>
  <c r="O499" i="2"/>
  <c r="N499" i="2"/>
  <c r="M499" i="2"/>
  <c r="K499" i="2"/>
  <c r="I499" i="2"/>
  <c r="G499" i="2"/>
  <c r="E499" i="2"/>
  <c r="Q498" i="2"/>
  <c r="P498" i="2"/>
  <c r="O498" i="2"/>
  <c r="N498" i="2"/>
  <c r="M498" i="2"/>
  <c r="K498" i="2"/>
  <c r="I498" i="2"/>
  <c r="G498" i="2"/>
  <c r="E498" i="2"/>
  <c r="Q497" i="2"/>
  <c r="P497" i="2"/>
  <c r="O497" i="2"/>
  <c r="N497" i="2"/>
  <c r="M497" i="2"/>
  <c r="K497" i="2"/>
  <c r="I497" i="2"/>
  <c r="G497" i="2"/>
  <c r="E497" i="2"/>
  <c r="Q496" i="2"/>
  <c r="P496" i="2"/>
  <c r="O496" i="2"/>
  <c r="N496" i="2"/>
  <c r="M496" i="2"/>
  <c r="K496" i="2"/>
  <c r="I496" i="2"/>
  <c r="G496" i="2"/>
  <c r="E496" i="2"/>
  <c r="Q495" i="2"/>
  <c r="P495" i="2"/>
  <c r="O495" i="2"/>
  <c r="N495" i="2"/>
  <c r="M495" i="2"/>
  <c r="K495" i="2"/>
  <c r="I495" i="2"/>
  <c r="G495" i="2"/>
  <c r="E495" i="2"/>
  <c r="Q494" i="2"/>
  <c r="P494" i="2"/>
  <c r="O494" i="2"/>
  <c r="N494" i="2"/>
  <c r="M494" i="2"/>
  <c r="K494" i="2"/>
  <c r="I494" i="2"/>
  <c r="G494" i="2"/>
  <c r="E494" i="2"/>
  <c r="Q493" i="2"/>
  <c r="P493" i="2"/>
  <c r="O493" i="2"/>
  <c r="N493" i="2"/>
  <c r="M493" i="2"/>
  <c r="K493" i="2"/>
  <c r="I493" i="2"/>
  <c r="G493" i="2"/>
  <c r="E493" i="2"/>
  <c r="Q492" i="2"/>
  <c r="P492" i="2"/>
  <c r="O492" i="2"/>
  <c r="N492" i="2"/>
  <c r="M492" i="2"/>
  <c r="K492" i="2"/>
  <c r="I492" i="2"/>
  <c r="G492" i="2"/>
  <c r="E492" i="2"/>
  <c r="Q491" i="2"/>
  <c r="P491" i="2"/>
  <c r="O491" i="2"/>
  <c r="N491" i="2"/>
  <c r="M491" i="2"/>
  <c r="K491" i="2"/>
  <c r="I491" i="2"/>
  <c r="G491" i="2"/>
  <c r="E491" i="2"/>
  <c r="Q490" i="2"/>
  <c r="P490" i="2"/>
  <c r="O490" i="2"/>
  <c r="N490" i="2"/>
  <c r="M490" i="2"/>
  <c r="K490" i="2"/>
  <c r="I490" i="2"/>
  <c r="G490" i="2"/>
  <c r="E490" i="2"/>
  <c r="Q489" i="2"/>
  <c r="P489" i="2"/>
  <c r="O489" i="2"/>
  <c r="N489" i="2"/>
  <c r="M489" i="2"/>
  <c r="K489" i="2"/>
  <c r="I489" i="2"/>
  <c r="G489" i="2"/>
  <c r="E489" i="2"/>
  <c r="Q488" i="2"/>
  <c r="P488" i="2"/>
  <c r="O488" i="2"/>
  <c r="N488" i="2"/>
  <c r="M488" i="2"/>
  <c r="K488" i="2"/>
  <c r="I488" i="2"/>
  <c r="G488" i="2"/>
  <c r="E488" i="2"/>
  <c r="Q487" i="2"/>
  <c r="P487" i="2"/>
  <c r="O487" i="2"/>
  <c r="N487" i="2"/>
  <c r="M487" i="2"/>
  <c r="K487" i="2"/>
  <c r="I487" i="2"/>
  <c r="G487" i="2"/>
  <c r="E487" i="2"/>
  <c r="Q486" i="2"/>
  <c r="P486" i="2"/>
  <c r="O486" i="2"/>
  <c r="N486" i="2"/>
  <c r="M486" i="2"/>
  <c r="K486" i="2"/>
  <c r="I486" i="2"/>
  <c r="G486" i="2"/>
  <c r="E486" i="2"/>
  <c r="Q485" i="2"/>
  <c r="P485" i="2"/>
  <c r="O485" i="2"/>
  <c r="N485" i="2"/>
  <c r="M485" i="2"/>
  <c r="K485" i="2"/>
  <c r="I485" i="2"/>
  <c r="G485" i="2"/>
  <c r="E485" i="2"/>
  <c r="N484" i="2"/>
  <c r="K484" i="2"/>
  <c r="G484" i="2"/>
  <c r="E484" i="2"/>
  <c r="Q483" i="2"/>
  <c r="P483" i="2"/>
  <c r="O483" i="2"/>
  <c r="N483" i="2"/>
  <c r="M483" i="2"/>
  <c r="K483" i="2"/>
  <c r="I483" i="2"/>
  <c r="G483" i="2"/>
  <c r="E483" i="2"/>
  <c r="Q482" i="2"/>
  <c r="P482" i="2"/>
  <c r="O482" i="2"/>
  <c r="N482" i="2"/>
  <c r="M482" i="2"/>
  <c r="K482" i="2"/>
  <c r="I482" i="2"/>
  <c r="G482" i="2"/>
  <c r="E482" i="2"/>
  <c r="Q481" i="2"/>
  <c r="P481" i="2"/>
  <c r="O481" i="2"/>
  <c r="N481" i="2"/>
  <c r="M481" i="2"/>
  <c r="K481" i="2"/>
  <c r="I481" i="2"/>
  <c r="G481" i="2"/>
  <c r="E481" i="2"/>
  <c r="Q480" i="2"/>
  <c r="P480" i="2"/>
  <c r="O480" i="2"/>
  <c r="N480" i="2"/>
  <c r="M480" i="2"/>
  <c r="K480" i="2"/>
  <c r="I480" i="2"/>
  <c r="G480" i="2"/>
  <c r="E480" i="2"/>
  <c r="Q479" i="2"/>
  <c r="P479" i="2"/>
  <c r="O479" i="2"/>
  <c r="N479" i="2"/>
  <c r="M479" i="2"/>
  <c r="K479" i="2"/>
  <c r="I479" i="2"/>
  <c r="G479" i="2"/>
  <c r="E479" i="2"/>
  <c r="Q478" i="2"/>
  <c r="P478" i="2"/>
  <c r="O478" i="2"/>
  <c r="N478" i="2"/>
  <c r="M478" i="2"/>
  <c r="K478" i="2"/>
  <c r="I478" i="2"/>
  <c r="G478" i="2"/>
  <c r="E478" i="2"/>
  <c r="Q477" i="2"/>
  <c r="P477" i="2"/>
  <c r="O477" i="2"/>
  <c r="N477" i="2"/>
  <c r="M477" i="2"/>
  <c r="K477" i="2"/>
  <c r="I477" i="2"/>
  <c r="G477" i="2"/>
  <c r="E477" i="2"/>
  <c r="Q476" i="2"/>
  <c r="P476" i="2"/>
  <c r="O476" i="2"/>
  <c r="N476" i="2"/>
  <c r="M476" i="2"/>
  <c r="K476" i="2"/>
  <c r="I476" i="2"/>
  <c r="G476" i="2"/>
  <c r="E476" i="2"/>
  <c r="Q475" i="2"/>
  <c r="P475" i="2"/>
  <c r="O475" i="2"/>
  <c r="N475" i="2"/>
  <c r="M475" i="2"/>
  <c r="K475" i="2"/>
  <c r="I475" i="2"/>
  <c r="G475" i="2"/>
  <c r="E475" i="2"/>
  <c r="Q474" i="2"/>
  <c r="P474" i="2"/>
  <c r="O474" i="2"/>
  <c r="N474" i="2"/>
  <c r="M474" i="2"/>
  <c r="K474" i="2"/>
  <c r="I474" i="2"/>
  <c r="G474" i="2"/>
  <c r="E474" i="2"/>
  <c r="Q473" i="2"/>
  <c r="P473" i="2"/>
  <c r="O473" i="2"/>
  <c r="N473" i="2"/>
  <c r="M473" i="2"/>
  <c r="K473" i="2"/>
  <c r="I473" i="2"/>
  <c r="G473" i="2"/>
  <c r="E473" i="2"/>
  <c r="Q472" i="2"/>
  <c r="P472" i="2"/>
  <c r="O472" i="2"/>
  <c r="N472" i="2"/>
  <c r="M472" i="2"/>
  <c r="K472" i="2"/>
  <c r="I472" i="2"/>
  <c r="G472" i="2"/>
  <c r="E472" i="2"/>
  <c r="Q471" i="2"/>
  <c r="P471" i="2"/>
  <c r="O471" i="2"/>
  <c r="N471" i="2"/>
  <c r="M471" i="2"/>
  <c r="K471" i="2"/>
  <c r="I471" i="2"/>
  <c r="G471" i="2"/>
  <c r="E471" i="2"/>
  <c r="Q470" i="2"/>
  <c r="P470" i="2"/>
  <c r="O470" i="2"/>
  <c r="N470" i="2"/>
  <c r="M470" i="2"/>
  <c r="K470" i="2"/>
  <c r="I470" i="2"/>
  <c r="G470" i="2"/>
  <c r="E470" i="2"/>
  <c r="Q469" i="2"/>
  <c r="P469" i="2"/>
  <c r="O469" i="2"/>
  <c r="N469" i="2"/>
  <c r="M469" i="2"/>
  <c r="K469" i="2"/>
  <c r="I469" i="2"/>
  <c r="G469" i="2"/>
  <c r="E469" i="2"/>
  <c r="Q468" i="2"/>
  <c r="P468" i="2"/>
  <c r="O468" i="2"/>
  <c r="N468" i="2"/>
  <c r="M468" i="2"/>
  <c r="K468" i="2"/>
  <c r="I468" i="2"/>
  <c r="G468" i="2"/>
  <c r="E468" i="2"/>
  <c r="Q467" i="2"/>
  <c r="P467" i="2"/>
  <c r="O467" i="2"/>
  <c r="N467" i="2"/>
  <c r="M467" i="2"/>
  <c r="K467" i="2"/>
  <c r="I467" i="2"/>
  <c r="G467" i="2"/>
  <c r="E467" i="2"/>
  <c r="Q466" i="2"/>
  <c r="P466" i="2"/>
  <c r="O466" i="2"/>
  <c r="N466" i="2"/>
  <c r="M466" i="2"/>
  <c r="K466" i="2"/>
  <c r="I466" i="2"/>
  <c r="G466" i="2"/>
  <c r="E466" i="2"/>
  <c r="Q465" i="2"/>
  <c r="P465" i="2"/>
  <c r="O465" i="2"/>
  <c r="N465" i="2"/>
  <c r="M465" i="2"/>
  <c r="K465" i="2"/>
  <c r="I465" i="2"/>
  <c r="G465" i="2"/>
  <c r="E465" i="2"/>
  <c r="Q464" i="2"/>
  <c r="P464" i="2"/>
  <c r="O464" i="2"/>
  <c r="N464" i="2"/>
  <c r="M464" i="2"/>
  <c r="K464" i="2"/>
  <c r="I464" i="2"/>
  <c r="G464" i="2"/>
  <c r="E464" i="2"/>
  <c r="Q463" i="2"/>
  <c r="P463" i="2"/>
  <c r="O463" i="2"/>
  <c r="N463" i="2"/>
  <c r="M463" i="2"/>
  <c r="K463" i="2"/>
  <c r="I463" i="2"/>
  <c r="G463" i="2"/>
  <c r="E463" i="2"/>
  <c r="Q462" i="2"/>
  <c r="P462" i="2"/>
  <c r="O462" i="2"/>
  <c r="N462" i="2"/>
  <c r="M462" i="2"/>
  <c r="K462" i="2"/>
  <c r="I462" i="2"/>
  <c r="G462" i="2"/>
  <c r="E462" i="2"/>
  <c r="Q461" i="2"/>
  <c r="P461" i="2"/>
  <c r="O461" i="2"/>
  <c r="N461" i="2"/>
  <c r="M461" i="2"/>
  <c r="K461" i="2"/>
  <c r="I461" i="2"/>
  <c r="G461" i="2"/>
  <c r="E461" i="2"/>
  <c r="Q460" i="2"/>
  <c r="P460" i="2"/>
  <c r="O460" i="2"/>
  <c r="N460" i="2"/>
  <c r="M460" i="2"/>
  <c r="K460" i="2"/>
  <c r="I460" i="2"/>
  <c r="G460" i="2"/>
  <c r="E460" i="2"/>
  <c r="Q459" i="2"/>
  <c r="P459" i="2"/>
  <c r="O459" i="2"/>
  <c r="N459" i="2"/>
  <c r="M459" i="2"/>
  <c r="K459" i="2"/>
  <c r="I459" i="2"/>
  <c r="G459" i="2"/>
  <c r="E459" i="2"/>
  <c r="Q458" i="2"/>
  <c r="P458" i="2"/>
  <c r="O458" i="2"/>
  <c r="N458" i="2"/>
  <c r="M458" i="2"/>
  <c r="K458" i="2"/>
  <c r="I458" i="2"/>
  <c r="G458" i="2"/>
  <c r="E458" i="2"/>
  <c r="Q457" i="2"/>
  <c r="P457" i="2"/>
  <c r="O457" i="2"/>
  <c r="N457" i="2"/>
  <c r="M457" i="2"/>
  <c r="K457" i="2"/>
  <c r="I457" i="2"/>
  <c r="G457" i="2"/>
  <c r="E457" i="2"/>
  <c r="Q456" i="2"/>
  <c r="P456" i="2"/>
  <c r="N456" i="2"/>
  <c r="M456" i="2"/>
  <c r="K456" i="2"/>
  <c r="I456" i="2"/>
  <c r="G456" i="2"/>
  <c r="E456" i="2"/>
  <c r="Q455" i="2"/>
  <c r="P455" i="2"/>
  <c r="O455" i="2"/>
  <c r="N455" i="2"/>
  <c r="M455" i="2"/>
  <c r="K455" i="2"/>
  <c r="I455" i="2"/>
  <c r="G455" i="2"/>
  <c r="E455" i="2"/>
  <c r="Q454" i="2"/>
  <c r="P454" i="2"/>
  <c r="O454" i="2"/>
  <c r="N454" i="2"/>
  <c r="M454" i="2"/>
  <c r="K454" i="2"/>
  <c r="I454" i="2"/>
  <c r="G454" i="2"/>
  <c r="E454" i="2"/>
  <c r="Q453" i="2"/>
  <c r="P453" i="2"/>
  <c r="O453" i="2"/>
  <c r="N453" i="2"/>
  <c r="M453" i="2"/>
  <c r="K453" i="2"/>
  <c r="I453" i="2"/>
  <c r="G453" i="2"/>
  <c r="E453" i="2"/>
  <c r="Q452" i="2"/>
  <c r="P452" i="2"/>
  <c r="O452" i="2"/>
  <c r="N452" i="2"/>
  <c r="M452" i="2"/>
  <c r="K452" i="2"/>
  <c r="I452" i="2"/>
  <c r="G452" i="2"/>
  <c r="E452" i="2"/>
  <c r="Q451" i="2"/>
  <c r="P451" i="2"/>
  <c r="O451" i="2"/>
  <c r="N451" i="2"/>
  <c r="M451" i="2"/>
  <c r="K451" i="2"/>
  <c r="I451" i="2"/>
  <c r="G451" i="2"/>
  <c r="E451" i="2"/>
  <c r="Q450" i="2"/>
  <c r="P450" i="2"/>
  <c r="O450" i="2"/>
  <c r="N450" i="2"/>
  <c r="M450" i="2"/>
  <c r="K450" i="2"/>
  <c r="I450" i="2"/>
  <c r="G450" i="2"/>
  <c r="E450" i="2"/>
  <c r="Q449" i="2"/>
  <c r="P449" i="2"/>
  <c r="O449" i="2"/>
  <c r="N449" i="2"/>
  <c r="M449" i="2"/>
  <c r="K449" i="2"/>
  <c r="I449" i="2"/>
  <c r="G449" i="2"/>
  <c r="E449" i="2"/>
  <c r="Q448" i="2"/>
  <c r="P448" i="2"/>
  <c r="O448" i="2"/>
  <c r="N448" i="2"/>
  <c r="M448" i="2"/>
  <c r="K448" i="2"/>
  <c r="I448" i="2"/>
  <c r="G448" i="2"/>
  <c r="E448" i="2"/>
  <c r="Q447" i="2"/>
  <c r="P447" i="2"/>
  <c r="O447" i="2"/>
  <c r="N447" i="2"/>
  <c r="M447" i="2"/>
  <c r="K447" i="2"/>
  <c r="I447" i="2"/>
  <c r="G447" i="2"/>
  <c r="E447" i="2"/>
  <c r="Q446" i="2"/>
  <c r="P446" i="2"/>
  <c r="O446" i="2"/>
  <c r="N446" i="2"/>
  <c r="M446" i="2"/>
  <c r="K446" i="2"/>
  <c r="I446" i="2"/>
  <c r="G446" i="2"/>
  <c r="E446" i="2"/>
  <c r="Q445" i="2"/>
  <c r="P445" i="2"/>
  <c r="O445" i="2"/>
  <c r="N445" i="2"/>
  <c r="M445" i="2"/>
  <c r="K445" i="2"/>
  <c r="I445" i="2"/>
  <c r="G445" i="2"/>
  <c r="E445" i="2"/>
  <c r="Q444" i="2"/>
  <c r="P444" i="2"/>
  <c r="O444" i="2"/>
  <c r="N444" i="2"/>
  <c r="M444" i="2"/>
  <c r="K444" i="2"/>
  <c r="I444" i="2"/>
  <c r="G444" i="2"/>
  <c r="E444" i="2"/>
  <c r="Q443" i="2"/>
  <c r="P443" i="2"/>
  <c r="O443" i="2"/>
  <c r="N443" i="2"/>
  <c r="M443" i="2"/>
  <c r="K443" i="2"/>
  <c r="I443" i="2"/>
  <c r="G443" i="2"/>
  <c r="E443" i="2"/>
  <c r="Q442" i="2"/>
  <c r="P442" i="2"/>
  <c r="O442" i="2"/>
  <c r="N442" i="2"/>
  <c r="M442" i="2"/>
  <c r="K442" i="2"/>
  <c r="I442" i="2"/>
  <c r="G442" i="2"/>
  <c r="E442" i="2"/>
  <c r="Q441" i="2"/>
  <c r="P441" i="2"/>
  <c r="O441" i="2"/>
  <c r="N441" i="2"/>
  <c r="M441" i="2"/>
  <c r="K441" i="2"/>
  <c r="I441" i="2"/>
  <c r="G441" i="2"/>
  <c r="E441" i="2"/>
  <c r="Q440" i="2"/>
  <c r="P440" i="2"/>
  <c r="O440" i="2"/>
  <c r="N440" i="2"/>
  <c r="M440" i="2"/>
  <c r="K440" i="2"/>
  <c r="I440" i="2"/>
  <c r="G440" i="2"/>
  <c r="E440" i="2"/>
  <c r="Q439" i="2"/>
  <c r="P439" i="2"/>
  <c r="O439" i="2"/>
  <c r="N439" i="2"/>
  <c r="M439" i="2"/>
  <c r="K439" i="2"/>
  <c r="I439" i="2"/>
  <c r="G439" i="2"/>
  <c r="E439" i="2"/>
  <c r="Q438" i="2"/>
  <c r="P438" i="2"/>
  <c r="O438" i="2"/>
  <c r="N438" i="2"/>
  <c r="M438" i="2"/>
  <c r="K438" i="2"/>
  <c r="I438" i="2"/>
  <c r="G438" i="2"/>
  <c r="E438" i="2"/>
  <c r="Q437" i="2"/>
  <c r="P437" i="2"/>
  <c r="O437" i="2"/>
  <c r="N437" i="2"/>
  <c r="M437" i="2"/>
  <c r="K437" i="2"/>
  <c r="I437" i="2"/>
  <c r="G437" i="2"/>
  <c r="E437" i="2"/>
  <c r="O436" i="2"/>
  <c r="N436" i="2"/>
  <c r="K436" i="2"/>
  <c r="I436" i="2"/>
  <c r="G436" i="2"/>
  <c r="E436" i="2"/>
  <c r="Q435" i="2"/>
  <c r="P435" i="2"/>
  <c r="O435" i="2"/>
  <c r="N435" i="2"/>
  <c r="M435" i="2"/>
  <c r="K435" i="2"/>
  <c r="I435" i="2"/>
  <c r="G435" i="2"/>
  <c r="E435" i="2"/>
  <c r="Q434" i="2"/>
  <c r="P434" i="2"/>
  <c r="O434" i="2"/>
  <c r="N434" i="2"/>
  <c r="M434" i="2"/>
  <c r="K434" i="2"/>
  <c r="I434" i="2"/>
  <c r="G434" i="2"/>
  <c r="E434" i="2"/>
  <c r="Q433" i="2"/>
  <c r="P433" i="2"/>
  <c r="O433" i="2"/>
  <c r="N433" i="2"/>
  <c r="M433" i="2"/>
  <c r="K433" i="2"/>
  <c r="I433" i="2"/>
  <c r="G433" i="2"/>
  <c r="E433" i="2"/>
  <c r="Q432" i="2"/>
  <c r="P432" i="2"/>
  <c r="O432" i="2"/>
  <c r="N432" i="2"/>
  <c r="M432" i="2"/>
  <c r="K432" i="2"/>
  <c r="I432" i="2"/>
  <c r="G432" i="2"/>
  <c r="E432" i="2"/>
  <c r="Q431" i="2"/>
  <c r="P431" i="2"/>
  <c r="O431" i="2"/>
  <c r="N431" i="2"/>
  <c r="M431" i="2"/>
  <c r="K431" i="2"/>
  <c r="I431" i="2"/>
  <c r="G431" i="2"/>
  <c r="E431" i="2"/>
  <c r="Q430" i="2"/>
  <c r="P430" i="2"/>
  <c r="O430" i="2"/>
  <c r="N430" i="2"/>
  <c r="M430" i="2"/>
  <c r="K430" i="2"/>
  <c r="I430" i="2"/>
  <c r="G430" i="2"/>
  <c r="E430" i="2"/>
  <c r="Q429" i="2"/>
  <c r="P429" i="2"/>
  <c r="O429" i="2"/>
  <c r="N429" i="2"/>
  <c r="M429" i="2"/>
  <c r="K429" i="2"/>
  <c r="I429" i="2"/>
  <c r="G429" i="2"/>
  <c r="E429" i="2"/>
  <c r="Q428" i="2"/>
  <c r="P428" i="2"/>
  <c r="O428" i="2"/>
  <c r="N428" i="2"/>
  <c r="M428" i="2"/>
  <c r="K428" i="2"/>
  <c r="I428" i="2"/>
  <c r="G428" i="2"/>
  <c r="E428" i="2"/>
  <c r="Q427" i="2"/>
  <c r="P427" i="2"/>
  <c r="O427" i="2"/>
  <c r="N427" i="2"/>
  <c r="M427" i="2"/>
  <c r="K427" i="2"/>
  <c r="I427" i="2"/>
  <c r="G427" i="2"/>
  <c r="E427" i="2"/>
  <c r="Q426" i="2"/>
  <c r="P426" i="2"/>
  <c r="O426" i="2"/>
  <c r="N426" i="2"/>
  <c r="M426" i="2"/>
  <c r="K426" i="2"/>
  <c r="I426" i="2"/>
  <c r="G426" i="2"/>
  <c r="E426" i="2"/>
  <c r="Q425" i="2"/>
  <c r="P425" i="2"/>
  <c r="O425" i="2"/>
  <c r="N425" i="2"/>
  <c r="M425" i="2"/>
  <c r="K425" i="2"/>
  <c r="I425" i="2"/>
  <c r="G425" i="2"/>
  <c r="E425" i="2"/>
  <c r="Q424" i="2"/>
  <c r="P424" i="2"/>
  <c r="O424" i="2"/>
  <c r="N424" i="2"/>
  <c r="M424" i="2"/>
  <c r="K424" i="2"/>
  <c r="I424" i="2"/>
  <c r="G424" i="2"/>
  <c r="E424" i="2"/>
  <c r="Q423" i="2"/>
  <c r="P423" i="2"/>
  <c r="O423" i="2"/>
  <c r="N423" i="2"/>
  <c r="M423" i="2"/>
  <c r="K423" i="2"/>
  <c r="I423" i="2"/>
  <c r="G423" i="2"/>
  <c r="E423" i="2"/>
  <c r="Q422" i="2"/>
  <c r="P422" i="2"/>
  <c r="O422" i="2"/>
  <c r="N422" i="2"/>
  <c r="M422" i="2"/>
  <c r="K422" i="2"/>
  <c r="I422" i="2"/>
  <c r="G422" i="2"/>
  <c r="E422" i="2"/>
  <c r="Q421" i="2"/>
  <c r="P421" i="2"/>
  <c r="N421" i="2"/>
  <c r="M421" i="2"/>
  <c r="K421" i="2"/>
  <c r="I421" i="2"/>
  <c r="G421" i="2"/>
  <c r="E421" i="2"/>
  <c r="Q420" i="2"/>
  <c r="P420" i="2"/>
  <c r="O420" i="2"/>
  <c r="N420" i="2"/>
  <c r="M420" i="2"/>
  <c r="K420" i="2"/>
  <c r="I420" i="2"/>
  <c r="G420" i="2"/>
  <c r="E420" i="2"/>
  <c r="Q419" i="2"/>
  <c r="P419" i="2"/>
  <c r="O419" i="2"/>
  <c r="N419" i="2"/>
  <c r="M419" i="2"/>
  <c r="K419" i="2"/>
  <c r="I419" i="2"/>
  <c r="G419" i="2"/>
  <c r="E419" i="2"/>
  <c r="Q418" i="2"/>
  <c r="P418" i="2"/>
  <c r="O418" i="2"/>
  <c r="N418" i="2"/>
  <c r="M418" i="2"/>
  <c r="K418" i="2"/>
  <c r="I418" i="2"/>
  <c r="G418" i="2"/>
  <c r="E418" i="2"/>
  <c r="Q417" i="2"/>
  <c r="P417" i="2"/>
  <c r="O417" i="2"/>
  <c r="N417" i="2"/>
  <c r="M417" i="2"/>
  <c r="K417" i="2"/>
  <c r="I417" i="2"/>
  <c r="G417" i="2"/>
  <c r="E417" i="2"/>
  <c r="Q416" i="2"/>
  <c r="P416" i="2"/>
  <c r="O416" i="2"/>
  <c r="N416" i="2"/>
  <c r="M416" i="2"/>
  <c r="K416" i="2"/>
  <c r="I416" i="2"/>
  <c r="G416" i="2"/>
  <c r="E416" i="2"/>
  <c r="Q415" i="2"/>
  <c r="P415" i="2"/>
  <c r="O415" i="2"/>
  <c r="N415" i="2"/>
  <c r="M415" i="2"/>
  <c r="K415" i="2"/>
  <c r="I415" i="2"/>
  <c r="G415" i="2"/>
  <c r="E415" i="2"/>
  <c r="Q414" i="2"/>
  <c r="P414" i="2"/>
  <c r="O414" i="2"/>
  <c r="N414" i="2"/>
  <c r="M414" i="2"/>
  <c r="K414" i="2"/>
  <c r="I414" i="2"/>
  <c r="G414" i="2"/>
  <c r="E414" i="2"/>
  <c r="Q413" i="2"/>
  <c r="P413" i="2"/>
  <c r="O413" i="2"/>
  <c r="N413" i="2"/>
  <c r="M413" i="2"/>
  <c r="K413" i="2"/>
  <c r="I413" i="2"/>
  <c r="G413" i="2"/>
  <c r="E413" i="2"/>
  <c r="Q412" i="2"/>
  <c r="P412" i="2"/>
  <c r="O412" i="2"/>
  <c r="N412" i="2"/>
  <c r="M412" i="2"/>
  <c r="K412" i="2"/>
  <c r="I412" i="2"/>
  <c r="G412" i="2"/>
  <c r="E412" i="2"/>
  <c r="Q411" i="2"/>
  <c r="P411" i="2"/>
  <c r="O411" i="2"/>
  <c r="N411" i="2"/>
  <c r="M411" i="2"/>
  <c r="K411" i="2"/>
  <c r="I411" i="2"/>
  <c r="G411" i="2"/>
  <c r="E411" i="2"/>
  <c r="Q410" i="2"/>
  <c r="P410" i="2"/>
  <c r="O410" i="2"/>
  <c r="N410" i="2"/>
  <c r="M410" i="2"/>
  <c r="K410" i="2"/>
  <c r="I410" i="2"/>
  <c r="G410" i="2"/>
  <c r="E410" i="2"/>
  <c r="Q409" i="2"/>
  <c r="P409" i="2"/>
  <c r="O409" i="2"/>
  <c r="N409" i="2"/>
  <c r="M409" i="2"/>
  <c r="K409" i="2"/>
  <c r="I409" i="2"/>
  <c r="G409" i="2"/>
  <c r="E409" i="2"/>
  <c r="Q408" i="2"/>
  <c r="P408" i="2"/>
  <c r="O408" i="2"/>
  <c r="N408" i="2"/>
  <c r="M408" i="2"/>
  <c r="K408" i="2"/>
  <c r="I408" i="2"/>
  <c r="G408" i="2"/>
  <c r="E408" i="2"/>
  <c r="Q407" i="2"/>
  <c r="P407" i="2"/>
  <c r="O407" i="2"/>
  <c r="N407" i="2"/>
  <c r="M407" i="2"/>
  <c r="K407" i="2"/>
  <c r="I407" i="2"/>
  <c r="G407" i="2"/>
  <c r="E407" i="2"/>
  <c r="Q406" i="2"/>
  <c r="P406" i="2"/>
  <c r="O406" i="2"/>
  <c r="N406" i="2"/>
  <c r="M406" i="2"/>
  <c r="K406" i="2"/>
  <c r="I406" i="2"/>
  <c r="G406" i="2"/>
  <c r="E406" i="2"/>
  <c r="Q405" i="2"/>
  <c r="P405" i="2"/>
  <c r="O405" i="2"/>
  <c r="N405" i="2"/>
  <c r="M405" i="2"/>
  <c r="K405" i="2"/>
  <c r="I405" i="2"/>
  <c r="G405" i="2"/>
  <c r="E405" i="2"/>
  <c r="Q404" i="2"/>
  <c r="P404" i="2"/>
  <c r="O404" i="2"/>
  <c r="N404" i="2"/>
  <c r="M404" i="2"/>
  <c r="K404" i="2"/>
  <c r="I404" i="2"/>
  <c r="G404" i="2"/>
  <c r="E404" i="2"/>
  <c r="Q403" i="2"/>
  <c r="P403" i="2"/>
  <c r="O403" i="2"/>
  <c r="N403" i="2"/>
  <c r="M403" i="2"/>
  <c r="K403" i="2"/>
  <c r="I403" i="2"/>
  <c r="G403" i="2"/>
  <c r="E403" i="2"/>
  <c r="Q402" i="2"/>
  <c r="P402" i="2"/>
  <c r="O402" i="2"/>
  <c r="N402" i="2"/>
  <c r="M402" i="2"/>
  <c r="K402" i="2"/>
  <c r="I402" i="2"/>
  <c r="G402" i="2"/>
  <c r="E402" i="2"/>
  <c r="Q401" i="2"/>
  <c r="P401" i="2"/>
  <c r="O401" i="2"/>
  <c r="N401" i="2"/>
  <c r="M401" i="2"/>
  <c r="K401" i="2"/>
  <c r="I401" i="2"/>
  <c r="G401" i="2"/>
  <c r="E401" i="2"/>
  <c r="Q400" i="2"/>
  <c r="P400" i="2"/>
  <c r="O400" i="2"/>
  <c r="N400" i="2"/>
  <c r="M400" i="2"/>
  <c r="K400" i="2"/>
  <c r="I400" i="2"/>
  <c r="G400" i="2"/>
  <c r="E400" i="2"/>
  <c r="Q399" i="2"/>
  <c r="P399" i="2"/>
  <c r="O399" i="2"/>
  <c r="N399" i="2"/>
  <c r="M399" i="2"/>
  <c r="K399" i="2"/>
  <c r="I399" i="2"/>
  <c r="G399" i="2"/>
  <c r="E399" i="2"/>
  <c r="Q398" i="2"/>
  <c r="P398" i="2"/>
  <c r="O398" i="2"/>
  <c r="N398" i="2"/>
  <c r="M398" i="2"/>
  <c r="K398" i="2"/>
  <c r="I398" i="2"/>
  <c r="G398" i="2"/>
  <c r="E398" i="2"/>
  <c r="Q397" i="2"/>
  <c r="P397" i="2"/>
  <c r="O397" i="2"/>
  <c r="N397" i="2"/>
  <c r="M397" i="2"/>
  <c r="K397" i="2"/>
  <c r="I397" i="2"/>
  <c r="G397" i="2"/>
  <c r="E397" i="2"/>
  <c r="Q396" i="2"/>
  <c r="P396" i="2"/>
  <c r="O396" i="2"/>
  <c r="N396" i="2"/>
  <c r="M396" i="2"/>
  <c r="K396" i="2"/>
  <c r="I396" i="2"/>
  <c r="G396" i="2"/>
  <c r="E396" i="2"/>
  <c r="Q395" i="2"/>
  <c r="P395" i="2"/>
  <c r="O395" i="2"/>
  <c r="N395" i="2"/>
  <c r="M395" i="2"/>
  <c r="K395" i="2"/>
  <c r="I395" i="2"/>
  <c r="G395" i="2"/>
  <c r="E395" i="2"/>
  <c r="Q394" i="2"/>
  <c r="P394" i="2"/>
  <c r="O394" i="2"/>
  <c r="N394" i="2"/>
  <c r="M394" i="2"/>
  <c r="K394" i="2"/>
  <c r="I394" i="2"/>
  <c r="G394" i="2"/>
  <c r="E394" i="2"/>
  <c r="Q393" i="2"/>
  <c r="P393" i="2"/>
  <c r="O393" i="2"/>
  <c r="N393" i="2"/>
  <c r="M393" i="2"/>
  <c r="K393" i="2"/>
  <c r="I393" i="2"/>
  <c r="G393" i="2"/>
  <c r="E393" i="2"/>
  <c r="Q392" i="2"/>
  <c r="P392" i="2"/>
  <c r="O392" i="2"/>
  <c r="N392" i="2"/>
  <c r="M392" i="2"/>
  <c r="K392" i="2"/>
  <c r="I392" i="2"/>
  <c r="G392" i="2"/>
  <c r="E392" i="2"/>
  <c r="Q391" i="2"/>
  <c r="P391" i="2"/>
  <c r="O391" i="2"/>
  <c r="N391" i="2"/>
  <c r="M391" i="2"/>
  <c r="K391" i="2"/>
  <c r="I391" i="2"/>
  <c r="G391" i="2"/>
  <c r="E391" i="2"/>
  <c r="Q390" i="2"/>
  <c r="P390" i="2"/>
  <c r="O390" i="2"/>
  <c r="N390" i="2"/>
  <c r="M390" i="2"/>
  <c r="K390" i="2"/>
  <c r="I390" i="2"/>
  <c r="G390" i="2"/>
  <c r="E390" i="2"/>
  <c r="Q389" i="2"/>
  <c r="P389" i="2"/>
  <c r="O389" i="2"/>
  <c r="N389" i="2"/>
  <c r="M389" i="2"/>
  <c r="K389" i="2"/>
  <c r="I389" i="2"/>
  <c r="G389" i="2"/>
  <c r="E389" i="2"/>
  <c r="Q388" i="2"/>
  <c r="P388" i="2"/>
  <c r="O388" i="2"/>
  <c r="N388" i="2"/>
  <c r="M388" i="2"/>
  <c r="K388" i="2"/>
  <c r="I388" i="2"/>
  <c r="G388" i="2"/>
  <c r="E388" i="2"/>
  <c r="Q387" i="2"/>
  <c r="P387" i="2"/>
  <c r="O387" i="2"/>
  <c r="N387" i="2"/>
  <c r="M387" i="2"/>
  <c r="K387" i="2"/>
  <c r="I387" i="2"/>
  <c r="G387" i="2"/>
  <c r="E387" i="2"/>
  <c r="Q386" i="2"/>
  <c r="P386" i="2"/>
  <c r="O386" i="2"/>
  <c r="N386" i="2"/>
  <c r="M386" i="2"/>
  <c r="K386" i="2"/>
  <c r="I386" i="2"/>
  <c r="G386" i="2"/>
  <c r="E386" i="2"/>
  <c r="Q385" i="2"/>
  <c r="P385" i="2"/>
  <c r="O385" i="2"/>
  <c r="N385" i="2"/>
  <c r="M385" i="2"/>
  <c r="K385" i="2"/>
  <c r="I385" i="2"/>
  <c r="G385" i="2"/>
  <c r="E385" i="2"/>
  <c r="Q384" i="2"/>
  <c r="P384" i="2"/>
  <c r="O384" i="2"/>
  <c r="N384" i="2"/>
  <c r="M384" i="2"/>
  <c r="K384" i="2"/>
  <c r="I384" i="2"/>
  <c r="G384" i="2"/>
  <c r="E384" i="2"/>
  <c r="Q383" i="2"/>
  <c r="P383" i="2"/>
  <c r="O383" i="2"/>
  <c r="N383" i="2"/>
  <c r="M383" i="2"/>
  <c r="K383" i="2"/>
  <c r="I383" i="2"/>
  <c r="G383" i="2"/>
  <c r="E383" i="2"/>
  <c r="Q382" i="2"/>
  <c r="P382" i="2"/>
  <c r="O382" i="2"/>
  <c r="N382" i="2"/>
  <c r="M382" i="2"/>
  <c r="K382" i="2"/>
  <c r="I382" i="2"/>
  <c r="G382" i="2"/>
  <c r="E382" i="2"/>
  <c r="Q381" i="2"/>
  <c r="P381" i="2"/>
  <c r="O381" i="2"/>
  <c r="N381" i="2"/>
  <c r="M381" i="2"/>
  <c r="K381" i="2"/>
  <c r="I381" i="2"/>
  <c r="G381" i="2"/>
  <c r="E381" i="2"/>
  <c r="Q380" i="2"/>
  <c r="P380" i="2"/>
  <c r="O380" i="2"/>
  <c r="N380" i="2"/>
  <c r="M380" i="2"/>
  <c r="K380" i="2"/>
  <c r="I380" i="2"/>
  <c r="G380" i="2"/>
  <c r="E380" i="2"/>
  <c r="Q379" i="2"/>
  <c r="P379" i="2"/>
  <c r="O379" i="2"/>
  <c r="N379" i="2"/>
  <c r="M379" i="2"/>
  <c r="K379" i="2"/>
  <c r="I379" i="2"/>
  <c r="G379" i="2"/>
  <c r="E379" i="2"/>
  <c r="Q378" i="2"/>
  <c r="P378" i="2"/>
  <c r="O378" i="2"/>
  <c r="N378" i="2"/>
  <c r="M378" i="2"/>
  <c r="K378" i="2"/>
  <c r="I378" i="2"/>
  <c r="G378" i="2"/>
  <c r="E378" i="2"/>
  <c r="Q377" i="2"/>
  <c r="P377" i="2"/>
  <c r="O377" i="2"/>
  <c r="N377" i="2"/>
  <c r="M377" i="2"/>
  <c r="K377" i="2"/>
  <c r="I377" i="2"/>
  <c r="G377" i="2"/>
  <c r="E377" i="2"/>
  <c r="Q376" i="2"/>
  <c r="P376" i="2"/>
  <c r="O376" i="2"/>
  <c r="N376" i="2"/>
  <c r="M376" i="2"/>
  <c r="K376" i="2"/>
  <c r="I376" i="2"/>
  <c r="G376" i="2"/>
  <c r="E376" i="2"/>
  <c r="Q375" i="2"/>
  <c r="P375" i="2"/>
  <c r="O375" i="2"/>
  <c r="N375" i="2"/>
  <c r="M375" i="2"/>
  <c r="K375" i="2"/>
  <c r="I375" i="2"/>
  <c r="G375" i="2"/>
  <c r="E375" i="2"/>
  <c r="Q374" i="2"/>
  <c r="P374" i="2"/>
  <c r="O374" i="2"/>
  <c r="N374" i="2"/>
  <c r="M374" i="2"/>
  <c r="K374" i="2"/>
  <c r="I374" i="2"/>
  <c r="G374" i="2"/>
  <c r="E374" i="2"/>
  <c r="P373" i="2"/>
  <c r="O373" i="2"/>
  <c r="N373" i="2"/>
  <c r="K373" i="2"/>
  <c r="I373" i="2"/>
  <c r="G373" i="2"/>
  <c r="E373" i="2"/>
  <c r="Q372" i="2"/>
  <c r="P372" i="2"/>
  <c r="O372" i="2"/>
  <c r="N372" i="2"/>
  <c r="M372" i="2"/>
  <c r="K372" i="2"/>
  <c r="I372" i="2"/>
  <c r="G372" i="2"/>
  <c r="E372" i="2"/>
  <c r="Q371" i="2"/>
  <c r="P371" i="2"/>
  <c r="O371" i="2"/>
  <c r="N371" i="2"/>
  <c r="M371" i="2"/>
  <c r="K371" i="2"/>
  <c r="I371" i="2"/>
  <c r="G371" i="2"/>
  <c r="E371" i="2"/>
  <c r="Q370" i="2"/>
  <c r="P370" i="2"/>
  <c r="O370" i="2"/>
  <c r="N370" i="2"/>
  <c r="M370" i="2"/>
  <c r="K370" i="2"/>
  <c r="I370" i="2"/>
  <c r="G370" i="2"/>
  <c r="E370" i="2"/>
  <c r="Q369" i="2"/>
  <c r="P369" i="2"/>
  <c r="O369" i="2"/>
  <c r="N369" i="2"/>
  <c r="M369" i="2"/>
  <c r="K369" i="2"/>
  <c r="I369" i="2"/>
  <c r="G369" i="2"/>
  <c r="E369" i="2"/>
  <c r="Q368" i="2"/>
  <c r="P368" i="2"/>
  <c r="O368" i="2"/>
  <c r="N368" i="2"/>
  <c r="M368" i="2"/>
  <c r="K368" i="2"/>
  <c r="I368" i="2"/>
  <c r="G368" i="2"/>
  <c r="E368" i="2"/>
  <c r="Q367" i="2"/>
  <c r="P367" i="2"/>
  <c r="O367" i="2"/>
  <c r="N367" i="2"/>
  <c r="M367" i="2"/>
  <c r="K367" i="2"/>
  <c r="I367" i="2"/>
  <c r="G367" i="2"/>
  <c r="E367" i="2"/>
  <c r="P366" i="2"/>
  <c r="O366" i="2"/>
  <c r="N366" i="2"/>
  <c r="K366" i="2"/>
  <c r="I366" i="2"/>
  <c r="G366" i="2"/>
  <c r="E366" i="2"/>
  <c r="Q365" i="2"/>
  <c r="P365" i="2"/>
  <c r="O365" i="2"/>
  <c r="N365" i="2"/>
  <c r="M365" i="2"/>
  <c r="K365" i="2"/>
  <c r="I365" i="2"/>
  <c r="G365" i="2"/>
  <c r="E365" i="2"/>
  <c r="Q364" i="2"/>
  <c r="P364" i="2"/>
  <c r="O364" i="2"/>
  <c r="N364" i="2"/>
  <c r="M364" i="2"/>
  <c r="K364" i="2"/>
  <c r="I364" i="2"/>
  <c r="G364" i="2"/>
  <c r="E364" i="2"/>
  <c r="Q363" i="2"/>
  <c r="P363" i="2"/>
  <c r="O363" i="2"/>
  <c r="N363" i="2"/>
  <c r="M363" i="2"/>
  <c r="K363" i="2"/>
  <c r="I363" i="2"/>
  <c r="G363" i="2"/>
  <c r="E363" i="2"/>
  <c r="Q362" i="2"/>
  <c r="P362" i="2"/>
  <c r="O362" i="2"/>
  <c r="N362" i="2"/>
  <c r="M362" i="2"/>
  <c r="K362" i="2"/>
  <c r="I362" i="2"/>
  <c r="G362" i="2"/>
  <c r="E362" i="2"/>
  <c r="Q361" i="2"/>
  <c r="P361" i="2"/>
  <c r="O361" i="2"/>
  <c r="N361" i="2"/>
  <c r="M361" i="2"/>
  <c r="K361" i="2"/>
  <c r="I361" i="2"/>
  <c r="G361" i="2"/>
  <c r="E361" i="2"/>
  <c r="Q360" i="2"/>
  <c r="P360" i="2"/>
  <c r="O360" i="2"/>
  <c r="N360" i="2"/>
  <c r="M360" i="2"/>
  <c r="K360" i="2"/>
  <c r="I360" i="2"/>
  <c r="G360" i="2"/>
  <c r="E360" i="2"/>
  <c r="Q359" i="2"/>
  <c r="P359" i="2"/>
  <c r="O359" i="2"/>
  <c r="N359" i="2"/>
  <c r="M359" i="2"/>
  <c r="K359" i="2"/>
  <c r="I359" i="2"/>
  <c r="G359" i="2"/>
  <c r="E359" i="2"/>
  <c r="Q358" i="2"/>
  <c r="P358" i="2"/>
  <c r="O358" i="2"/>
  <c r="N358" i="2"/>
  <c r="M358" i="2"/>
  <c r="K358" i="2"/>
  <c r="I358" i="2"/>
  <c r="G358" i="2"/>
  <c r="E358" i="2"/>
  <c r="Q357" i="2"/>
  <c r="P357" i="2"/>
  <c r="O357" i="2"/>
  <c r="N357" i="2"/>
  <c r="M357" i="2"/>
  <c r="K357" i="2"/>
  <c r="I357" i="2"/>
  <c r="G357" i="2"/>
  <c r="E357" i="2"/>
  <c r="Q356" i="2"/>
  <c r="P356" i="2"/>
  <c r="O356" i="2"/>
  <c r="N356" i="2"/>
  <c r="M356" i="2"/>
  <c r="K356" i="2"/>
  <c r="I356" i="2"/>
  <c r="G356" i="2"/>
  <c r="E356" i="2"/>
  <c r="Q355" i="2"/>
  <c r="P355" i="2"/>
  <c r="O355" i="2"/>
  <c r="N355" i="2"/>
  <c r="M355" i="2"/>
  <c r="K355" i="2"/>
  <c r="I355" i="2"/>
  <c r="G355" i="2"/>
  <c r="E355" i="2"/>
  <c r="Q354" i="2"/>
  <c r="P354" i="2"/>
  <c r="O354" i="2"/>
  <c r="N354" i="2"/>
  <c r="M354" i="2"/>
  <c r="K354" i="2"/>
  <c r="I354" i="2"/>
  <c r="G354" i="2"/>
  <c r="E354" i="2"/>
  <c r="Q353" i="2"/>
  <c r="P353" i="2"/>
  <c r="O353" i="2"/>
  <c r="N353" i="2"/>
  <c r="M353" i="2"/>
  <c r="K353" i="2"/>
  <c r="I353" i="2"/>
  <c r="G353" i="2"/>
  <c r="E353" i="2"/>
  <c r="Q352" i="2"/>
  <c r="P352" i="2"/>
  <c r="O352" i="2"/>
  <c r="N352" i="2"/>
  <c r="M352" i="2"/>
  <c r="K352" i="2"/>
  <c r="I352" i="2"/>
  <c r="G352" i="2"/>
  <c r="E352" i="2"/>
  <c r="Q351" i="2"/>
  <c r="P351" i="2"/>
  <c r="O351" i="2"/>
  <c r="N351" i="2"/>
  <c r="M351" i="2"/>
  <c r="K351" i="2"/>
  <c r="I351" i="2"/>
  <c r="G351" i="2"/>
  <c r="E351" i="2"/>
  <c r="Q350" i="2"/>
  <c r="P350" i="2"/>
  <c r="O350" i="2"/>
  <c r="N350" i="2"/>
  <c r="M350" i="2"/>
  <c r="K350" i="2"/>
  <c r="I350" i="2"/>
  <c r="G350" i="2"/>
  <c r="E350" i="2"/>
  <c r="Q349" i="2"/>
  <c r="P349" i="2"/>
  <c r="O349" i="2"/>
  <c r="N349" i="2"/>
  <c r="M349" i="2"/>
  <c r="K349" i="2"/>
  <c r="I349" i="2"/>
  <c r="G349" i="2"/>
  <c r="E349" i="2"/>
  <c r="Q348" i="2"/>
  <c r="P348" i="2"/>
  <c r="O348" i="2"/>
  <c r="N348" i="2"/>
  <c r="M348" i="2"/>
  <c r="K348" i="2"/>
  <c r="I348" i="2"/>
  <c r="G348" i="2"/>
  <c r="E348" i="2"/>
  <c r="Q347" i="2"/>
  <c r="P347" i="2"/>
  <c r="O347" i="2"/>
  <c r="N347" i="2"/>
  <c r="M347" i="2"/>
  <c r="K347" i="2"/>
  <c r="I347" i="2"/>
  <c r="G347" i="2"/>
  <c r="E347" i="2"/>
  <c r="Q346" i="2"/>
  <c r="P346" i="2"/>
  <c r="O346" i="2"/>
  <c r="N346" i="2"/>
  <c r="M346" i="2"/>
  <c r="K346" i="2"/>
  <c r="I346" i="2"/>
  <c r="G346" i="2"/>
  <c r="E346" i="2"/>
  <c r="Q345" i="2"/>
  <c r="P345" i="2"/>
  <c r="O345" i="2"/>
  <c r="N345" i="2"/>
  <c r="M345" i="2"/>
  <c r="K345" i="2"/>
  <c r="I345" i="2"/>
  <c r="G345" i="2"/>
  <c r="E345" i="2"/>
  <c r="Q344" i="2"/>
  <c r="P344" i="2"/>
  <c r="O344" i="2"/>
  <c r="N344" i="2"/>
  <c r="M344" i="2"/>
  <c r="K344" i="2"/>
  <c r="I344" i="2"/>
  <c r="G344" i="2"/>
  <c r="E344" i="2"/>
  <c r="Q343" i="2"/>
  <c r="P343" i="2"/>
  <c r="O343" i="2"/>
  <c r="N343" i="2"/>
  <c r="M343" i="2"/>
  <c r="K343" i="2"/>
  <c r="I343" i="2"/>
  <c r="G343" i="2"/>
  <c r="E343" i="2"/>
  <c r="Q342" i="2"/>
  <c r="P342" i="2"/>
  <c r="O342" i="2"/>
  <c r="N342" i="2"/>
  <c r="M342" i="2"/>
  <c r="K342" i="2"/>
  <c r="I342" i="2"/>
  <c r="G342" i="2"/>
  <c r="E342" i="2"/>
  <c r="Q341" i="2"/>
  <c r="P341" i="2"/>
  <c r="O341" i="2"/>
  <c r="N341" i="2"/>
  <c r="M341" i="2"/>
  <c r="K341" i="2"/>
  <c r="I341" i="2"/>
  <c r="G341" i="2"/>
  <c r="E341" i="2"/>
  <c r="Q340" i="2"/>
  <c r="P340" i="2"/>
  <c r="O340" i="2"/>
  <c r="N340" i="2"/>
  <c r="M340" i="2"/>
  <c r="K340" i="2"/>
  <c r="I340" i="2"/>
  <c r="G340" i="2"/>
  <c r="E340" i="2"/>
  <c r="Q339" i="2"/>
  <c r="P339" i="2"/>
  <c r="O339" i="2"/>
  <c r="N339" i="2"/>
  <c r="M339" i="2"/>
  <c r="K339" i="2"/>
  <c r="I339" i="2"/>
  <c r="G339" i="2"/>
  <c r="E339" i="2"/>
  <c r="Q338" i="2"/>
  <c r="P338" i="2"/>
  <c r="O338" i="2"/>
  <c r="N338" i="2"/>
  <c r="M338" i="2"/>
  <c r="K338" i="2"/>
  <c r="I338" i="2"/>
  <c r="G338" i="2"/>
  <c r="E338" i="2"/>
  <c r="Q337" i="2"/>
  <c r="P337" i="2"/>
  <c r="O337" i="2"/>
  <c r="N337" i="2"/>
  <c r="M337" i="2"/>
  <c r="K337" i="2"/>
  <c r="I337" i="2"/>
  <c r="G337" i="2"/>
  <c r="E337" i="2"/>
  <c r="Q336" i="2"/>
  <c r="P336" i="2"/>
  <c r="O336" i="2"/>
  <c r="N336" i="2"/>
  <c r="M336" i="2"/>
  <c r="K336" i="2"/>
  <c r="I336" i="2"/>
  <c r="G336" i="2"/>
  <c r="E336" i="2"/>
  <c r="Q335" i="2"/>
  <c r="P335" i="2"/>
  <c r="O335" i="2"/>
  <c r="N335" i="2"/>
  <c r="M335" i="2"/>
  <c r="K335" i="2"/>
  <c r="I335" i="2"/>
  <c r="G335" i="2"/>
  <c r="E335" i="2"/>
  <c r="Q334" i="2"/>
  <c r="P334" i="2"/>
  <c r="O334" i="2"/>
  <c r="N334" i="2"/>
  <c r="M334" i="2"/>
  <c r="K334" i="2"/>
  <c r="I334" i="2"/>
  <c r="G334" i="2"/>
  <c r="E334" i="2"/>
  <c r="Q333" i="2"/>
  <c r="P333" i="2"/>
  <c r="O333" i="2"/>
  <c r="N333" i="2"/>
  <c r="M333" i="2"/>
  <c r="K333" i="2"/>
  <c r="I333" i="2"/>
  <c r="G333" i="2"/>
  <c r="E333" i="2"/>
  <c r="Q332" i="2"/>
  <c r="P332" i="2"/>
  <c r="O332" i="2"/>
  <c r="N332" i="2"/>
  <c r="M332" i="2"/>
  <c r="K332" i="2"/>
  <c r="I332" i="2"/>
  <c r="G332" i="2"/>
  <c r="E332" i="2"/>
  <c r="Q331" i="2"/>
  <c r="P331" i="2"/>
  <c r="O331" i="2"/>
  <c r="N331" i="2"/>
  <c r="M331" i="2"/>
  <c r="K331" i="2"/>
  <c r="I331" i="2"/>
  <c r="G331" i="2"/>
  <c r="E331" i="2"/>
  <c r="Q330" i="2"/>
  <c r="P330" i="2"/>
  <c r="O330" i="2"/>
  <c r="N330" i="2"/>
  <c r="M330" i="2"/>
  <c r="K330" i="2"/>
  <c r="I330" i="2"/>
  <c r="G330" i="2"/>
  <c r="E330" i="2"/>
  <c r="Q329" i="2"/>
  <c r="P329" i="2"/>
  <c r="O329" i="2"/>
  <c r="N329" i="2"/>
  <c r="M329" i="2"/>
  <c r="K329" i="2"/>
  <c r="I329" i="2"/>
  <c r="G329" i="2"/>
  <c r="E329" i="2"/>
  <c r="Q328" i="2"/>
  <c r="P328" i="2"/>
  <c r="O328" i="2"/>
  <c r="N328" i="2"/>
  <c r="M328" i="2"/>
  <c r="K328" i="2"/>
  <c r="I328" i="2"/>
  <c r="G328" i="2"/>
  <c r="E328" i="2"/>
  <c r="Q327" i="2"/>
  <c r="P327" i="2"/>
  <c r="O327" i="2"/>
  <c r="N327" i="2"/>
  <c r="M327" i="2"/>
  <c r="K327" i="2"/>
  <c r="I327" i="2"/>
  <c r="G327" i="2"/>
  <c r="E327" i="2"/>
  <c r="Q326" i="2"/>
  <c r="P326" i="2"/>
  <c r="O326" i="2"/>
  <c r="N326" i="2"/>
  <c r="M326" i="2"/>
  <c r="K326" i="2"/>
  <c r="I326" i="2"/>
  <c r="G326" i="2"/>
  <c r="E326" i="2"/>
  <c r="Q325" i="2"/>
  <c r="P325" i="2"/>
  <c r="O325" i="2"/>
  <c r="N325" i="2"/>
  <c r="M325" i="2"/>
  <c r="K325" i="2"/>
  <c r="I325" i="2"/>
  <c r="G325" i="2"/>
  <c r="E325" i="2"/>
  <c r="Q324" i="2"/>
  <c r="P324" i="2"/>
  <c r="O324" i="2"/>
  <c r="N324" i="2"/>
  <c r="M324" i="2"/>
  <c r="K324" i="2"/>
  <c r="I324" i="2"/>
  <c r="G324" i="2"/>
  <c r="E324" i="2"/>
  <c r="Q323" i="2"/>
  <c r="P323" i="2"/>
  <c r="O323" i="2"/>
  <c r="N323" i="2"/>
  <c r="M323" i="2"/>
  <c r="K323" i="2"/>
  <c r="I323" i="2"/>
  <c r="G323" i="2"/>
  <c r="E323" i="2"/>
  <c r="Q322" i="2"/>
  <c r="P322" i="2"/>
  <c r="O322" i="2"/>
  <c r="N322" i="2"/>
  <c r="M322" i="2"/>
  <c r="K322" i="2"/>
  <c r="I322" i="2"/>
  <c r="G322" i="2"/>
  <c r="E322" i="2"/>
  <c r="Q321" i="2"/>
  <c r="P321" i="2"/>
  <c r="O321" i="2"/>
  <c r="N321" i="2"/>
  <c r="M321" i="2"/>
  <c r="K321" i="2"/>
  <c r="I321" i="2"/>
  <c r="G321" i="2"/>
  <c r="E321" i="2"/>
  <c r="Q320" i="2"/>
  <c r="P320" i="2"/>
  <c r="O320" i="2"/>
  <c r="N320" i="2"/>
  <c r="M320" i="2"/>
  <c r="K320" i="2"/>
  <c r="I320" i="2"/>
  <c r="G320" i="2"/>
  <c r="E320" i="2"/>
  <c r="Q319" i="2"/>
  <c r="P319" i="2"/>
  <c r="O319" i="2"/>
  <c r="N319" i="2"/>
  <c r="M319" i="2"/>
  <c r="K319" i="2"/>
  <c r="I319" i="2"/>
  <c r="G319" i="2"/>
  <c r="E319" i="2"/>
  <c r="Q318" i="2"/>
  <c r="P318" i="2"/>
  <c r="O318" i="2"/>
  <c r="N318" i="2"/>
  <c r="M318" i="2"/>
  <c r="K318" i="2"/>
  <c r="I318" i="2"/>
  <c r="G318" i="2"/>
  <c r="E318" i="2"/>
  <c r="Q317" i="2"/>
  <c r="P317" i="2"/>
  <c r="O317" i="2"/>
  <c r="N317" i="2"/>
  <c r="M317" i="2"/>
  <c r="K317" i="2"/>
  <c r="I317" i="2"/>
  <c r="G317" i="2"/>
  <c r="E317" i="2"/>
  <c r="Q316" i="2"/>
  <c r="P316" i="2"/>
  <c r="O316" i="2"/>
  <c r="N316" i="2"/>
  <c r="M316" i="2"/>
  <c r="K316" i="2"/>
  <c r="I316" i="2"/>
  <c r="G316" i="2"/>
  <c r="E316" i="2"/>
  <c r="Q315" i="2"/>
  <c r="P315" i="2"/>
  <c r="N315" i="2"/>
  <c r="M315" i="2"/>
  <c r="K315" i="2"/>
  <c r="I315" i="2"/>
  <c r="G315" i="2"/>
  <c r="E315" i="2"/>
  <c r="Q314" i="2"/>
  <c r="P314" i="2"/>
  <c r="O314" i="2"/>
  <c r="N314" i="2"/>
  <c r="M314" i="2"/>
  <c r="K314" i="2"/>
  <c r="I314" i="2"/>
  <c r="G314" i="2"/>
  <c r="E314" i="2"/>
  <c r="Q313" i="2"/>
  <c r="P313" i="2"/>
  <c r="O313" i="2"/>
  <c r="N313" i="2"/>
  <c r="M313" i="2"/>
  <c r="K313" i="2"/>
  <c r="I313" i="2"/>
  <c r="G313" i="2"/>
  <c r="E313" i="2"/>
  <c r="Q312" i="2"/>
  <c r="P312" i="2"/>
  <c r="O312" i="2"/>
  <c r="N312" i="2"/>
  <c r="M312" i="2"/>
  <c r="K312" i="2"/>
  <c r="I312" i="2"/>
  <c r="G312" i="2"/>
  <c r="E312" i="2"/>
  <c r="Q311" i="2"/>
  <c r="P311" i="2"/>
  <c r="O311" i="2"/>
  <c r="N311" i="2"/>
  <c r="M311" i="2"/>
  <c r="K311" i="2"/>
  <c r="I311" i="2"/>
  <c r="G311" i="2"/>
  <c r="E311" i="2"/>
  <c r="Q310" i="2"/>
  <c r="P310" i="2"/>
  <c r="O310" i="2"/>
  <c r="N310" i="2"/>
  <c r="M310" i="2"/>
  <c r="K310" i="2"/>
  <c r="I310" i="2"/>
  <c r="G310" i="2"/>
  <c r="E310" i="2"/>
  <c r="Q309" i="2"/>
  <c r="P309" i="2"/>
  <c r="O309" i="2"/>
  <c r="N309" i="2"/>
  <c r="M309" i="2"/>
  <c r="K309" i="2"/>
  <c r="I309" i="2"/>
  <c r="G309" i="2"/>
  <c r="E309" i="2"/>
  <c r="Q308" i="2"/>
  <c r="P308" i="2"/>
  <c r="O308" i="2"/>
  <c r="N308" i="2"/>
  <c r="M308" i="2"/>
  <c r="K308" i="2"/>
  <c r="I308" i="2"/>
  <c r="G308" i="2"/>
  <c r="E308" i="2"/>
  <c r="Q307" i="2"/>
  <c r="P307" i="2"/>
  <c r="O307" i="2"/>
  <c r="N307" i="2"/>
  <c r="M307" i="2"/>
  <c r="K307" i="2"/>
  <c r="I307" i="2"/>
  <c r="G307" i="2"/>
  <c r="E307" i="2"/>
  <c r="Q306" i="2"/>
  <c r="P306" i="2"/>
  <c r="O306" i="2"/>
  <c r="N306" i="2"/>
  <c r="M306" i="2"/>
  <c r="K306" i="2"/>
  <c r="I306" i="2"/>
  <c r="G306" i="2"/>
  <c r="E306" i="2"/>
  <c r="Q305" i="2"/>
  <c r="P305" i="2"/>
  <c r="O305" i="2"/>
  <c r="N305" i="2"/>
  <c r="M305" i="2"/>
  <c r="K305" i="2"/>
  <c r="I305" i="2"/>
  <c r="G305" i="2"/>
  <c r="E305" i="2"/>
  <c r="Q304" i="2"/>
  <c r="P304" i="2"/>
  <c r="O304" i="2"/>
  <c r="N304" i="2"/>
  <c r="M304" i="2"/>
  <c r="K304" i="2"/>
  <c r="I304" i="2"/>
  <c r="G304" i="2"/>
  <c r="E304" i="2"/>
  <c r="Q303" i="2"/>
  <c r="P303" i="2"/>
  <c r="O303" i="2"/>
  <c r="N303" i="2"/>
  <c r="M303" i="2"/>
  <c r="K303" i="2"/>
  <c r="I303" i="2"/>
  <c r="G303" i="2"/>
  <c r="E303" i="2"/>
  <c r="Q302" i="2"/>
  <c r="P302" i="2"/>
  <c r="O302" i="2"/>
  <c r="N302" i="2"/>
  <c r="M302" i="2"/>
  <c r="K302" i="2"/>
  <c r="I302" i="2"/>
  <c r="G302" i="2"/>
  <c r="E302" i="2"/>
  <c r="Q301" i="2"/>
  <c r="P301" i="2"/>
  <c r="O301" i="2"/>
  <c r="N301" i="2"/>
  <c r="M301" i="2"/>
  <c r="K301" i="2"/>
  <c r="I301" i="2"/>
  <c r="G301" i="2"/>
  <c r="E301" i="2"/>
  <c r="Q300" i="2"/>
  <c r="P300" i="2"/>
  <c r="O300" i="2"/>
  <c r="N300" i="2"/>
  <c r="M300" i="2"/>
  <c r="K300" i="2"/>
  <c r="I300" i="2"/>
  <c r="G300" i="2"/>
  <c r="E300" i="2"/>
  <c r="Q299" i="2"/>
  <c r="P299" i="2"/>
  <c r="O299" i="2"/>
  <c r="N299" i="2"/>
  <c r="M299" i="2"/>
  <c r="K299" i="2"/>
  <c r="I299" i="2"/>
  <c r="G299" i="2"/>
  <c r="E299" i="2"/>
  <c r="Q298" i="2"/>
  <c r="P298" i="2"/>
  <c r="O298" i="2"/>
  <c r="N298" i="2"/>
  <c r="M298" i="2"/>
  <c r="K298" i="2"/>
  <c r="I298" i="2"/>
  <c r="G298" i="2"/>
  <c r="E298" i="2"/>
  <c r="Q297" i="2"/>
  <c r="P297" i="2"/>
  <c r="O297" i="2"/>
  <c r="N297" i="2"/>
  <c r="M297" i="2"/>
  <c r="K297" i="2"/>
  <c r="I297" i="2"/>
  <c r="G297" i="2"/>
  <c r="E297" i="2"/>
  <c r="Q296" i="2"/>
  <c r="P296" i="2"/>
  <c r="O296" i="2"/>
  <c r="N296" i="2"/>
  <c r="M296" i="2"/>
  <c r="K296" i="2"/>
  <c r="I296" i="2"/>
  <c r="G296" i="2"/>
  <c r="E296" i="2"/>
  <c r="Q295" i="2"/>
  <c r="P295" i="2"/>
  <c r="O295" i="2"/>
  <c r="N295" i="2"/>
  <c r="M295" i="2"/>
  <c r="K295" i="2"/>
  <c r="I295" i="2"/>
  <c r="G295" i="2"/>
  <c r="E295" i="2"/>
  <c r="Q294" i="2"/>
  <c r="P294" i="2"/>
  <c r="O294" i="2"/>
  <c r="N294" i="2"/>
  <c r="M294" i="2"/>
  <c r="K294" i="2"/>
  <c r="I294" i="2"/>
  <c r="G294" i="2"/>
  <c r="E294" i="2"/>
  <c r="Q293" i="2"/>
  <c r="P293" i="2"/>
  <c r="O293" i="2"/>
  <c r="N293" i="2"/>
  <c r="M293" i="2"/>
  <c r="K293" i="2"/>
  <c r="I293" i="2"/>
  <c r="G293" i="2"/>
  <c r="E293" i="2"/>
  <c r="Q292" i="2"/>
  <c r="P292" i="2"/>
  <c r="O292" i="2"/>
  <c r="N292" i="2"/>
  <c r="M292" i="2"/>
  <c r="K292" i="2"/>
  <c r="I292" i="2"/>
  <c r="G292" i="2"/>
  <c r="E292" i="2"/>
  <c r="Q291" i="2"/>
  <c r="P291" i="2"/>
  <c r="O291" i="2"/>
  <c r="N291" i="2"/>
  <c r="M291" i="2"/>
  <c r="K291" i="2"/>
  <c r="I291" i="2"/>
  <c r="G291" i="2"/>
  <c r="E291" i="2"/>
  <c r="Q290" i="2"/>
  <c r="P290" i="2"/>
  <c r="O290" i="2"/>
  <c r="N290" i="2"/>
  <c r="M290" i="2"/>
  <c r="K290" i="2"/>
  <c r="I290" i="2"/>
  <c r="G290" i="2"/>
  <c r="E290" i="2"/>
  <c r="Q289" i="2"/>
  <c r="P289" i="2"/>
  <c r="O289" i="2"/>
  <c r="N289" i="2"/>
  <c r="M289" i="2"/>
  <c r="K289" i="2"/>
  <c r="I289" i="2"/>
  <c r="G289" i="2"/>
  <c r="E289" i="2"/>
  <c r="Q288" i="2"/>
  <c r="P288" i="2"/>
  <c r="O288" i="2"/>
  <c r="N288" i="2"/>
  <c r="M288" i="2"/>
  <c r="K288" i="2"/>
  <c r="I288" i="2"/>
  <c r="G288" i="2"/>
  <c r="E288" i="2"/>
  <c r="Q287" i="2"/>
  <c r="P287" i="2"/>
  <c r="O287" i="2"/>
  <c r="N287" i="2"/>
  <c r="M287" i="2"/>
  <c r="K287" i="2"/>
  <c r="I287" i="2"/>
  <c r="G287" i="2"/>
  <c r="E287" i="2"/>
  <c r="Q286" i="2"/>
  <c r="P286" i="2"/>
  <c r="O286" i="2"/>
  <c r="N286" i="2"/>
  <c r="M286" i="2"/>
  <c r="K286" i="2"/>
  <c r="I286" i="2"/>
  <c r="G286" i="2"/>
  <c r="E286" i="2"/>
  <c r="Q285" i="2"/>
  <c r="P285" i="2"/>
  <c r="O285" i="2"/>
  <c r="N285" i="2"/>
  <c r="M285" i="2"/>
  <c r="K285" i="2"/>
  <c r="I285" i="2"/>
  <c r="G285" i="2"/>
  <c r="E285" i="2"/>
  <c r="Q284" i="2"/>
  <c r="P284" i="2"/>
  <c r="O284" i="2"/>
  <c r="N284" i="2"/>
  <c r="M284" i="2"/>
  <c r="K284" i="2"/>
  <c r="I284" i="2"/>
  <c r="G284" i="2"/>
  <c r="E284" i="2"/>
  <c r="Q283" i="2"/>
  <c r="P283" i="2"/>
  <c r="O283" i="2"/>
  <c r="N283" i="2"/>
  <c r="M283" i="2"/>
  <c r="K283" i="2"/>
  <c r="I283" i="2"/>
  <c r="G283" i="2"/>
  <c r="E283" i="2"/>
  <c r="Q282" i="2"/>
  <c r="P282" i="2"/>
  <c r="O282" i="2"/>
  <c r="N282" i="2"/>
  <c r="M282" i="2"/>
  <c r="K282" i="2"/>
  <c r="I282" i="2"/>
  <c r="G282" i="2"/>
  <c r="E282" i="2"/>
  <c r="Q281" i="2"/>
  <c r="P281" i="2"/>
  <c r="O281" i="2"/>
  <c r="N281" i="2"/>
  <c r="M281" i="2"/>
  <c r="K281" i="2"/>
  <c r="I281" i="2"/>
  <c r="G281" i="2"/>
  <c r="E281" i="2"/>
  <c r="Q280" i="2"/>
  <c r="P280" i="2"/>
  <c r="O280" i="2"/>
  <c r="N280" i="2"/>
  <c r="M280" i="2"/>
  <c r="K280" i="2"/>
  <c r="I280" i="2"/>
  <c r="G280" i="2"/>
  <c r="E280" i="2"/>
  <c r="Q279" i="2"/>
  <c r="P279" i="2"/>
  <c r="O279" i="2"/>
  <c r="N279" i="2"/>
  <c r="M279" i="2"/>
  <c r="K279" i="2"/>
  <c r="I279" i="2"/>
  <c r="G279" i="2"/>
  <c r="E279" i="2"/>
  <c r="Q278" i="2"/>
  <c r="P278" i="2"/>
  <c r="O278" i="2"/>
  <c r="N278" i="2"/>
  <c r="M278" i="2"/>
  <c r="K278" i="2"/>
  <c r="I278" i="2"/>
  <c r="G278" i="2"/>
  <c r="E278" i="2"/>
  <c r="Q277" i="2"/>
  <c r="P277" i="2"/>
  <c r="O277" i="2"/>
  <c r="N277" i="2"/>
  <c r="M277" i="2"/>
  <c r="K277" i="2"/>
  <c r="I277" i="2"/>
  <c r="G277" i="2"/>
  <c r="E277" i="2"/>
  <c r="Q276" i="2"/>
  <c r="P276" i="2"/>
  <c r="O276" i="2"/>
  <c r="N276" i="2"/>
  <c r="M276" i="2"/>
  <c r="K276" i="2"/>
  <c r="I276" i="2"/>
  <c r="G276" i="2"/>
  <c r="E276" i="2"/>
  <c r="Q275" i="2"/>
  <c r="P275" i="2"/>
  <c r="O275" i="2"/>
  <c r="N275" i="2"/>
  <c r="M275" i="2"/>
  <c r="K275" i="2"/>
  <c r="I275" i="2"/>
  <c r="G275" i="2"/>
  <c r="E275" i="2"/>
  <c r="Q274" i="2"/>
  <c r="P274" i="2"/>
  <c r="O274" i="2"/>
  <c r="N274" i="2"/>
  <c r="M274" i="2"/>
  <c r="K274" i="2"/>
  <c r="I274" i="2"/>
  <c r="G274" i="2"/>
  <c r="E274" i="2"/>
  <c r="Q273" i="2"/>
  <c r="P273" i="2"/>
  <c r="O273" i="2"/>
  <c r="N273" i="2"/>
  <c r="M273" i="2"/>
  <c r="K273" i="2"/>
  <c r="I273" i="2"/>
  <c r="G273" i="2"/>
  <c r="E273" i="2"/>
  <c r="Q272" i="2"/>
  <c r="P272" i="2"/>
  <c r="O272" i="2"/>
  <c r="N272" i="2"/>
  <c r="M272" i="2"/>
  <c r="K272" i="2"/>
  <c r="I272" i="2"/>
  <c r="G272" i="2"/>
  <c r="E272" i="2"/>
  <c r="Q271" i="2"/>
  <c r="P271" i="2"/>
  <c r="O271" i="2"/>
  <c r="N271" i="2"/>
  <c r="M271" i="2"/>
  <c r="K271" i="2"/>
  <c r="I271" i="2"/>
  <c r="G271" i="2"/>
  <c r="E271" i="2"/>
  <c r="Q270" i="2"/>
  <c r="P270" i="2"/>
  <c r="O270" i="2"/>
  <c r="N270" i="2"/>
  <c r="M270" i="2"/>
  <c r="K270" i="2"/>
  <c r="I270" i="2"/>
  <c r="G270" i="2"/>
  <c r="E270" i="2"/>
  <c r="Q269" i="2"/>
  <c r="P269" i="2"/>
  <c r="O269" i="2"/>
  <c r="N269" i="2"/>
  <c r="M269" i="2"/>
  <c r="K269" i="2"/>
  <c r="I269" i="2"/>
  <c r="G269" i="2"/>
  <c r="E269" i="2"/>
  <c r="Q268" i="2"/>
  <c r="P268" i="2"/>
  <c r="O268" i="2"/>
  <c r="N268" i="2"/>
  <c r="M268" i="2"/>
  <c r="K268" i="2"/>
  <c r="I268" i="2"/>
  <c r="G268" i="2"/>
  <c r="E268" i="2"/>
  <c r="Q267" i="2"/>
  <c r="P267" i="2"/>
  <c r="O267" i="2"/>
  <c r="N267" i="2"/>
  <c r="M267" i="2"/>
  <c r="K267" i="2"/>
  <c r="I267" i="2"/>
  <c r="G267" i="2"/>
  <c r="E267" i="2"/>
  <c r="Q266" i="2"/>
  <c r="P266" i="2"/>
  <c r="O266" i="2"/>
  <c r="N266" i="2"/>
  <c r="M266" i="2"/>
  <c r="K266" i="2"/>
  <c r="I266" i="2"/>
  <c r="G266" i="2"/>
  <c r="E266" i="2"/>
  <c r="Q265" i="2"/>
  <c r="P265" i="2"/>
  <c r="O265" i="2"/>
  <c r="N265" i="2"/>
  <c r="M265" i="2"/>
  <c r="K265" i="2"/>
  <c r="I265" i="2"/>
  <c r="G265" i="2"/>
  <c r="E265" i="2"/>
  <c r="Q264" i="2"/>
  <c r="P264" i="2"/>
  <c r="O264" i="2"/>
  <c r="N264" i="2"/>
  <c r="M264" i="2"/>
  <c r="K264" i="2"/>
  <c r="I264" i="2"/>
  <c r="G264" i="2"/>
  <c r="E264" i="2"/>
  <c r="Q263" i="2"/>
  <c r="P263" i="2"/>
  <c r="O263" i="2"/>
  <c r="N263" i="2"/>
  <c r="M263" i="2"/>
  <c r="K263" i="2"/>
  <c r="I263" i="2"/>
  <c r="G263" i="2"/>
  <c r="E263" i="2"/>
  <c r="Q262" i="2"/>
  <c r="P262" i="2"/>
  <c r="O262" i="2"/>
  <c r="N262" i="2"/>
  <c r="M262" i="2"/>
  <c r="K262" i="2"/>
  <c r="I262" i="2"/>
  <c r="G262" i="2"/>
  <c r="E262" i="2"/>
  <c r="Q261" i="2"/>
  <c r="P261" i="2"/>
  <c r="O261" i="2"/>
  <c r="N261" i="2"/>
  <c r="M261" i="2"/>
  <c r="K261" i="2"/>
  <c r="I261" i="2"/>
  <c r="G261" i="2"/>
  <c r="E261" i="2"/>
  <c r="Q260" i="2"/>
  <c r="P260" i="2"/>
  <c r="O260" i="2"/>
  <c r="N260" i="2"/>
  <c r="M260" i="2"/>
  <c r="K260" i="2"/>
  <c r="I260" i="2"/>
  <c r="G260" i="2"/>
  <c r="E260" i="2"/>
  <c r="Q259" i="2"/>
  <c r="P259" i="2"/>
  <c r="O259" i="2"/>
  <c r="N259" i="2"/>
  <c r="M259" i="2"/>
  <c r="K259" i="2"/>
  <c r="I259" i="2"/>
  <c r="G259" i="2"/>
  <c r="E259" i="2"/>
  <c r="Q258" i="2"/>
  <c r="P258" i="2"/>
  <c r="O258" i="2"/>
  <c r="N258" i="2"/>
  <c r="M258" i="2"/>
  <c r="K258" i="2"/>
  <c r="I258" i="2"/>
  <c r="G258" i="2"/>
  <c r="E258" i="2"/>
  <c r="Q257" i="2"/>
  <c r="P257" i="2"/>
  <c r="O257" i="2"/>
  <c r="N257" i="2"/>
  <c r="M257" i="2"/>
  <c r="K257" i="2"/>
  <c r="I257" i="2"/>
  <c r="G257" i="2"/>
  <c r="E257" i="2"/>
  <c r="Q256" i="2"/>
  <c r="P256" i="2"/>
  <c r="O256" i="2"/>
  <c r="N256" i="2"/>
  <c r="M256" i="2"/>
  <c r="K256" i="2"/>
  <c r="I256" i="2"/>
  <c r="G256" i="2"/>
  <c r="E256" i="2"/>
  <c r="Q255" i="2"/>
  <c r="P255" i="2"/>
  <c r="O255" i="2"/>
  <c r="N255" i="2"/>
  <c r="M255" i="2"/>
  <c r="K255" i="2"/>
  <c r="I255" i="2"/>
  <c r="G255" i="2"/>
  <c r="E255" i="2"/>
  <c r="Q254" i="2"/>
  <c r="P254" i="2"/>
  <c r="O254" i="2"/>
  <c r="N254" i="2"/>
  <c r="M254" i="2"/>
  <c r="K254" i="2"/>
  <c r="I254" i="2"/>
  <c r="G254" i="2"/>
  <c r="E254" i="2"/>
  <c r="Q253" i="2"/>
  <c r="P253" i="2"/>
  <c r="O253" i="2"/>
  <c r="N253" i="2"/>
  <c r="M253" i="2"/>
  <c r="K253" i="2"/>
  <c r="I253" i="2"/>
  <c r="G253" i="2"/>
  <c r="E253" i="2"/>
  <c r="Q252" i="2"/>
  <c r="P252" i="2"/>
  <c r="O252" i="2"/>
  <c r="N252" i="2"/>
  <c r="M252" i="2"/>
  <c r="K252" i="2"/>
  <c r="I252" i="2"/>
  <c r="G252" i="2"/>
  <c r="E252" i="2"/>
  <c r="Q251" i="2"/>
  <c r="P251" i="2"/>
  <c r="O251" i="2"/>
  <c r="N251" i="2"/>
  <c r="M251" i="2"/>
  <c r="K251" i="2"/>
  <c r="I251" i="2"/>
  <c r="G251" i="2"/>
  <c r="E251" i="2"/>
  <c r="Q250" i="2"/>
  <c r="P250" i="2"/>
  <c r="O250" i="2"/>
  <c r="N250" i="2"/>
  <c r="M250" i="2"/>
  <c r="K250" i="2"/>
  <c r="I250" i="2"/>
  <c r="G250" i="2"/>
  <c r="E250" i="2"/>
  <c r="Q249" i="2"/>
  <c r="P249" i="2"/>
  <c r="O249" i="2"/>
  <c r="N249" i="2"/>
  <c r="M249" i="2"/>
  <c r="K249" i="2"/>
  <c r="I249" i="2"/>
  <c r="G249" i="2"/>
  <c r="E249" i="2"/>
  <c r="Q248" i="2"/>
  <c r="P248" i="2"/>
  <c r="O248" i="2"/>
  <c r="N248" i="2"/>
  <c r="M248" i="2"/>
  <c r="K248" i="2"/>
  <c r="I248" i="2"/>
  <c r="G248" i="2"/>
  <c r="E248" i="2"/>
  <c r="Q247" i="2"/>
  <c r="P247" i="2"/>
  <c r="O247" i="2"/>
  <c r="N247" i="2"/>
  <c r="M247" i="2"/>
  <c r="K247" i="2"/>
  <c r="I247" i="2"/>
  <c r="G247" i="2"/>
  <c r="E247" i="2"/>
  <c r="Q246" i="2"/>
  <c r="P246" i="2"/>
  <c r="O246" i="2"/>
  <c r="N246" i="2"/>
  <c r="M246" i="2"/>
  <c r="K246" i="2"/>
  <c r="I246" i="2"/>
  <c r="G246" i="2"/>
  <c r="E246" i="2"/>
  <c r="Q245" i="2"/>
  <c r="P245" i="2"/>
  <c r="O245" i="2"/>
  <c r="N245" i="2"/>
  <c r="M245" i="2"/>
  <c r="K245" i="2"/>
  <c r="I245" i="2"/>
  <c r="G245" i="2"/>
  <c r="E245" i="2"/>
  <c r="Q244" i="2"/>
  <c r="P244" i="2"/>
  <c r="O244" i="2"/>
  <c r="N244" i="2"/>
  <c r="M244" i="2"/>
  <c r="K244" i="2"/>
  <c r="I244" i="2"/>
  <c r="G244" i="2"/>
  <c r="E244" i="2"/>
  <c r="Q243" i="2"/>
  <c r="P243" i="2"/>
  <c r="O243" i="2"/>
  <c r="N243" i="2"/>
  <c r="M243" i="2"/>
  <c r="K243" i="2"/>
  <c r="I243" i="2"/>
  <c r="G243" i="2"/>
  <c r="E243" i="2"/>
  <c r="Q242" i="2"/>
  <c r="P242" i="2"/>
  <c r="O242" i="2"/>
  <c r="N242" i="2"/>
  <c r="M242" i="2"/>
  <c r="K242" i="2"/>
  <c r="I242" i="2"/>
  <c r="G242" i="2"/>
  <c r="E242" i="2"/>
  <c r="Q241" i="2"/>
  <c r="P241" i="2"/>
  <c r="O241" i="2"/>
  <c r="N241" i="2"/>
  <c r="M241" i="2"/>
  <c r="K241" i="2"/>
  <c r="I241" i="2"/>
  <c r="G241" i="2"/>
  <c r="E241" i="2"/>
  <c r="Q240" i="2"/>
  <c r="P240" i="2"/>
  <c r="O240" i="2"/>
  <c r="N240" i="2"/>
  <c r="M240" i="2"/>
  <c r="K240" i="2"/>
  <c r="I240" i="2"/>
  <c r="G240" i="2"/>
  <c r="E240" i="2"/>
  <c r="Q239" i="2"/>
  <c r="P239" i="2"/>
  <c r="O239" i="2"/>
  <c r="N239" i="2"/>
  <c r="M239" i="2"/>
  <c r="K239" i="2"/>
  <c r="I239" i="2"/>
  <c r="G239" i="2"/>
  <c r="E239" i="2"/>
  <c r="Q238" i="2"/>
  <c r="P238" i="2"/>
  <c r="O238" i="2"/>
  <c r="N238" i="2"/>
  <c r="M238" i="2"/>
  <c r="K238" i="2"/>
  <c r="I238" i="2"/>
  <c r="G238" i="2"/>
  <c r="E238" i="2"/>
  <c r="Q237" i="2"/>
  <c r="P237" i="2"/>
  <c r="O237" i="2"/>
  <c r="N237" i="2"/>
  <c r="M237" i="2"/>
  <c r="K237" i="2"/>
  <c r="I237" i="2"/>
  <c r="G237" i="2"/>
  <c r="E237" i="2"/>
  <c r="Q236" i="2"/>
  <c r="P236" i="2"/>
  <c r="O236" i="2"/>
  <c r="N236" i="2"/>
  <c r="M236" i="2"/>
  <c r="K236" i="2"/>
  <c r="I236" i="2"/>
  <c r="G236" i="2"/>
  <c r="E236" i="2"/>
  <c r="Q235" i="2"/>
  <c r="P235" i="2"/>
  <c r="O235" i="2"/>
  <c r="N235" i="2"/>
  <c r="M235" i="2"/>
  <c r="K235" i="2"/>
  <c r="I235" i="2"/>
  <c r="G235" i="2"/>
  <c r="E235" i="2"/>
  <c r="Q234" i="2"/>
  <c r="P234" i="2"/>
  <c r="O234" i="2"/>
  <c r="N234" i="2"/>
  <c r="M234" i="2"/>
  <c r="K234" i="2"/>
  <c r="I234" i="2"/>
  <c r="G234" i="2"/>
  <c r="E234" i="2"/>
  <c r="Q233" i="2"/>
  <c r="P233" i="2"/>
  <c r="O233" i="2"/>
  <c r="N233" i="2"/>
  <c r="M233" i="2"/>
  <c r="K233" i="2"/>
  <c r="I233" i="2"/>
  <c r="G233" i="2"/>
  <c r="E233" i="2"/>
  <c r="Q232" i="2"/>
  <c r="P232" i="2"/>
  <c r="O232" i="2"/>
  <c r="N232" i="2"/>
  <c r="M232" i="2"/>
  <c r="K232" i="2"/>
  <c r="I232" i="2"/>
  <c r="G232" i="2"/>
  <c r="E232" i="2"/>
  <c r="Q231" i="2"/>
  <c r="P231" i="2"/>
  <c r="O231" i="2"/>
  <c r="N231" i="2"/>
  <c r="M231" i="2"/>
  <c r="K231" i="2"/>
  <c r="I231" i="2"/>
  <c r="G231" i="2"/>
  <c r="E231" i="2"/>
  <c r="Q230" i="2"/>
  <c r="P230" i="2"/>
  <c r="O230" i="2"/>
  <c r="N230" i="2"/>
  <c r="M230" i="2"/>
  <c r="K230" i="2"/>
  <c r="I230" i="2"/>
  <c r="G230" i="2"/>
  <c r="E230" i="2"/>
  <c r="Q229" i="2"/>
  <c r="P229" i="2"/>
  <c r="O229" i="2"/>
  <c r="N229" i="2"/>
  <c r="M229" i="2"/>
  <c r="K229" i="2"/>
  <c r="I229" i="2"/>
  <c r="G229" i="2"/>
  <c r="E229" i="2"/>
  <c r="Q228" i="2"/>
  <c r="P228" i="2"/>
  <c r="O228" i="2"/>
  <c r="N228" i="2"/>
  <c r="M228" i="2"/>
  <c r="K228" i="2"/>
  <c r="I228" i="2"/>
  <c r="G228" i="2"/>
  <c r="E228" i="2"/>
  <c r="Q227" i="2"/>
  <c r="P227" i="2"/>
  <c r="O227" i="2"/>
  <c r="N227" i="2"/>
  <c r="M227" i="2"/>
  <c r="K227" i="2"/>
  <c r="I227" i="2"/>
  <c r="G227" i="2"/>
  <c r="E227" i="2"/>
  <c r="Q226" i="2"/>
  <c r="P226" i="2"/>
  <c r="O226" i="2"/>
  <c r="N226" i="2"/>
  <c r="M226" i="2"/>
  <c r="K226" i="2"/>
  <c r="I226" i="2"/>
  <c r="G226" i="2"/>
  <c r="E226" i="2"/>
  <c r="Q225" i="2"/>
  <c r="P225" i="2"/>
  <c r="O225" i="2"/>
  <c r="N225" i="2"/>
  <c r="M225" i="2"/>
  <c r="K225" i="2"/>
  <c r="I225" i="2"/>
  <c r="G225" i="2"/>
  <c r="E225" i="2"/>
  <c r="Q224" i="2"/>
  <c r="P224" i="2"/>
  <c r="O224" i="2"/>
  <c r="N224" i="2"/>
  <c r="M224" i="2"/>
  <c r="K224" i="2"/>
  <c r="I224" i="2"/>
  <c r="G224" i="2"/>
  <c r="E224" i="2"/>
  <c r="Q223" i="2"/>
  <c r="P223" i="2"/>
  <c r="O223" i="2"/>
  <c r="N223" i="2"/>
  <c r="M223" i="2"/>
  <c r="K223" i="2"/>
  <c r="I223" i="2"/>
  <c r="G223" i="2"/>
  <c r="E223" i="2"/>
  <c r="Q222" i="2"/>
  <c r="P222" i="2"/>
  <c r="O222" i="2"/>
  <c r="N222" i="2"/>
  <c r="M222" i="2"/>
  <c r="K222" i="2"/>
  <c r="I222" i="2"/>
  <c r="G222" i="2"/>
  <c r="E222" i="2"/>
  <c r="Q221" i="2"/>
  <c r="P221" i="2"/>
  <c r="O221" i="2"/>
  <c r="N221" i="2"/>
  <c r="M221" i="2"/>
  <c r="K221" i="2"/>
  <c r="I221" i="2"/>
  <c r="G221" i="2"/>
  <c r="E221" i="2"/>
  <c r="Q220" i="2"/>
  <c r="P220" i="2"/>
  <c r="O220" i="2"/>
  <c r="N220" i="2"/>
  <c r="M220" i="2"/>
  <c r="K220" i="2"/>
  <c r="I220" i="2"/>
  <c r="G220" i="2"/>
  <c r="E220" i="2"/>
  <c r="Q219" i="2"/>
  <c r="P219" i="2"/>
  <c r="O219" i="2"/>
  <c r="N219" i="2"/>
  <c r="M219" i="2"/>
  <c r="K219" i="2"/>
  <c r="I219" i="2"/>
  <c r="G219" i="2"/>
  <c r="E219" i="2"/>
  <c r="Q218" i="2"/>
  <c r="P218" i="2"/>
  <c r="O218" i="2"/>
  <c r="N218" i="2"/>
  <c r="M218" i="2"/>
  <c r="K218" i="2"/>
  <c r="I218" i="2"/>
  <c r="G218" i="2"/>
  <c r="E218" i="2"/>
  <c r="Q217" i="2"/>
  <c r="P217" i="2"/>
  <c r="O217" i="2"/>
  <c r="N217" i="2"/>
  <c r="M217" i="2"/>
  <c r="K217" i="2"/>
  <c r="I217" i="2"/>
  <c r="G217" i="2"/>
  <c r="E217" i="2"/>
  <c r="Q216" i="2"/>
  <c r="P216" i="2"/>
  <c r="O216" i="2"/>
  <c r="N216" i="2"/>
  <c r="M216" i="2"/>
  <c r="K216" i="2"/>
  <c r="I216" i="2"/>
  <c r="G216" i="2"/>
  <c r="E216" i="2"/>
  <c r="Q215" i="2"/>
  <c r="P215" i="2"/>
  <c r="O215" i="2"/>
  <c r="N215" i="2"/>
  <c r="M215" i="2"/>
  <c r="K215" i="2"/>
  <c r="I215" i="2"/>
  <c r="G215" i="2"/>
  <c r="E215" i="2"/>
  <c r="Q214" i="2"/>
  <c r="P214" i="2"/>
  <c r="O214" i="2"/>
  <c r="N214" i="2"/>
  <c r="M214" i="2"/>
  <c r="K214" i="2"/>
  <c r="I214" i="2"/>
  <c r="G214" i="2"/>
  <c r="E214" i="2"/>
  <c r="Q213" i="2"/>
  <c r="P213" i="2"/>
  <c r="O213" i="2"/>
  <c r="N213" i="2"/>
  <c r="M213" i="2"/>
  <c r="K213" i="2"/>
  <c r="I213" i="2"/>
  <c r="G213" i="2"/>
  <c r="E213" i="2"/>
  <c r="Q212" i="2"/>
  <c r="P212" i="2"/>
  <c r="O212" i="2"/>
  <c r="N212" i="2"/>
  <c r="M212" i="2"/>
  <c r="K212" i="2"/>
  <c r="I212" i="2"/>
  <c r="G212" i="2"/>
  <c r="E212" i="2"/>
  <c r="Q211" i="2"/>
  <c r="P211" i="2"/>
  <c r="O211" i="2"/>
  <c r="N211" i="2"/>
  <c r="M211" i="2"/>
  <c r="K211" i="2"/>
  <c r="I211" i="2"/>
  <c r="G211" i="2"/>
  <c r="E211" i="2"/>
  <c r="Q210" i="2"/>
  <c r="P210" i="2"/>
  <c r="O210" i="2"/>
  <c r="N210" i="2"/>
  <c r="M210" i="2"/>
  <c r="K210" i="2"/>
  <c r="I210" i="2"/>
  <c r="G210" i="2"/>
  <c r="E210" i="2"/>
  <c r="Q209" i="2"/>
  <c r="P209" i="2"/>
  <c r="O209" i="2"/>
  <c r="N209" i="2"/>
  <c r="M209" i="2"/>
  <c r="K209" i="2"/>
  <c r="I209" i="2"/>
  <c r="G209" i="2"/>
  <c r="E209" i="2"/>
  <c r="Q208" i="2"/>
  <c r="P208" i="2"/>
  <c r="O208" i="2"/>
  <c r="N208" i="2"/>
  <c r="M208" i="2"/>
  <c r="K208" i="2"/>
  <c r="I208" i="2"/>
  <c r="G208" i="2"/>
  <c r="E208" i="2"/>
  <c r="Q207" i="2"/>
  <c r="P207" i="2"/>
  <c r="O207" i="2"/>
  <c r="N207" i="2"/>
  <c r="M207" i="2"/>
  <c r="K207" i="2"/>
  <c r="I207" i="2"/>
  <c r="G207" i="2"/>
  <c r="E207" i="2"/>
  <c r="Q206" i="2"/>
  <c r="P206" i="2"/>
  <c r="O206" i="2"/>
  <c r="N206" i="2"/>
  <c r="M206" i="2"/>
  <c r="K206" i="2"/>
  <c r="I206" i="2"/>
  <c r="G206" i="2"/>
  <c r="E206" i="2"/>
  <c r="Q205" i="2"/>
  <c r="P205" i="2"/>
  <c r="O205" i="2"/>
  <c r="N205" i="2"/>
  <c r="M205" i="2"/>
  <c r="K205" i="2"/>
  <c r="I205" i="2"/>
  <c r="G205" i="2"/>
  <c r="E205" i="2"/>
  <c r="Q204" i="2"/>
  <c r="P204" i="2"/>
  <c r="O204" i="2"/>
  <c r="N204" i="2"/>
  <c r="M204" i="2"/>
  <c r="K204" i="2"/>
  <c r="I204" i="2"/>
  <c r="G204" i="2"/>
  <c r="E204" i="2"/>
  <c r="Q203" i="2"/>
  <c r="P203" i="2"/>
  <c r="O203" i="2"/>
  <c r="N203" i="2"/>
  <c r="M203" i="2"/>
  <c r="K203" i="2"/>
  <c r="I203" i="2"/>
  <c r="G203" i="2"/>
  <c r="E203" i="2"/>
  <c r="Q202" i="2"/>
  <c r="P202" i="2"/>
  <c r="O202" i="2"/>
  <c r="N202" i="2"/>
  <c r="M202" i="2"/>
  <c r="K202" i="2"/>
  <c r="I202" i="2"/>
  <c r="G202" i="2"/>
  <c r="E202" i="2"/>
  <c r="Q201" i="2"/>
  <c r="P201" i="2"/>
  <c r="O201" i="2"/>
  <c r="N201" i="2"/>
  <c r="M201" i="2"/>
  <c r="K201" i="2"/>
  <c r="I201" i="2"/>
  <c r="G201" i="2"/>
  <c r="E201" i="2"/>
  <c r="Q200" i="2"/>
  <c r="P200" i="2"/>
  <c r="O200" i="2"/>
  <c r="N200" i="2"/>
  <c r="M200" i="2"/>
  <c r="K200" i="2"/>
  <c r="I200" i="2"/>
  <c r="G200" i="2"/>
  <c r="E200" i="2"/>
  <c r="Q199" i="2"/>
  <c r="P199" i="2"/>
  <c r="O199" i="2"/>
  <c r="N199" i="2"/>
  <c r="M199" i="2"/>
  <c r="K199" i="2"/>
  <c r="I199" i="2"/>
  <c r="G199" i="2"/>
  <c r="E199" i="2"/>
  <c r="Q198" i="2"/>
  <c r="P198" i="2"/>
  <c r="O198" i="2"/>
  <c r="N198" i="2"/>
  <c r="M198" i="2"/>
  <c r="K198" i="2"/>
  <c r="I198" i="2"/>
  <c r="G198" i="2"/>
  <c r="E198" i="2"/>
  <c r="Q197" i="2"/>
  <c r="P197" i="2"/>
  <c r="O197" i="2"/>
  <c r="N197" i="2"/>
  <c r="M197" i="2"/>
  <c r="K197" i="2"/>
  <c r="I197" i="2"/>
  <c r="G197" i="2"/>
  <c r="E197" i="2"/>
  <c r="Q196" i="2"/>
  <c r="P196" i="2"/>
  <c r="O196" i="2"/>
  <c r="N196" i="2"/>
  <c r="M196" i="2"/>
  <c r="K196" i="2"/>
  <c r="I196" i="2"/>
  <c r="G196" i="2"/>
  <c r="E196" i="2"/>
  <c r="Q195" i="2"/>
  <c r="P195" i="2"/>
  <c r="O195" i="2"/>
  <c r="N195" i="2"/>
  <c r="M195" i="2"/>
  <c r="K195" i="2"/>
  <c r="I195" i="2"/>
  <c r="G195" i="2"/>
  <c r="E195" i="2"/>
  <c r="Q194" i="2"/>
  <c r="P194" i="2"/>
  <c r="O194" i="2"/>
  <c r="N194" i="2"/>
  <c r="M194" i="2"/>
  <c r="K194" i="2"/>
  <c r="I194" i="2"/>
  <c r="G194" i="2"/>
  <c r="E194" i="2"/>
  <c r="Q193" i="2"/>
  <c r="P193" i="2"/>
  <c r="O193" i="2"/>
  <c r="N193" i="2"/>
  <c r="M193" i="2"/>
  <c r="K193" i="2"/>
  <c r="I193" i="2"/>
  <c r="G193" i="2"/>
  <c r="E193" i="2"/>
  <c r="Q192" i="2"/>
  <c r="P192" i="2"/>
  <c r="O192" i="2"/>
  <c r="N192" i="2"/>
  <c r="M192" i="2"/>
  <c r="K192" i="2"/>
  <c r="I192" i="2"/>
  <c r="G192" i="2"/>
  <c r="E192" i="2"/>
  <c r="Q191" i="2"/>
  <c r="P191" i="2"/>
  <c r="O191" i="2"/>
  <c r="N191" i="2"/>
  <c r="M191" i="2"/>
  <c r="K191" i="2"/>
  <c r="I191" i="2"/>
  <c r="G191" i="2"/>
  <c r="E191" i="2"/>
  <c r="Q190" i="2"/>
  <c r="P190" i="2"/>
  <c r="O190" i="2"/>
  <c r="N190" i="2"/>
  <c r="M190" i="2"/>
  <c r="K190" i="2"/>
  <c r="I190" i="2"/>
  <c r="G190" i="2"/>
  <c r="E190" i="2"/>
  <c r="Q189" i="2"/>
  <c r="P189" i="2"/>
  <c r="O189" i="2"/>
  <c r="N189" i="2"/>
  <c r="M189" i="2"/>
  <c r="K189" i="2"/>
  <c r="I189" i="2"/>
  <c r="G189" i="2"/>
  <c r="E189" i="2"/>
  <c r="Q188" i="2"/>
  <c r="P188" i="2"/>
  <c r="O188" i="2"/>
  <c r="N188" i="2"/>
  <c r="M188" i="2"/>
  <c r="K188" i="2"/>
  <c r="I188" i="2"/>
  <c r="G188" i="2"/>
  <c r="E188" i="2"/>
  <c r="Q187" i="2"/>
  <c r="P187" i="2"/>
  <c r="O187" i="2"/>
  <c r="N187" i="2"/>
  <c r="M187" i="2"/>
  <c r="K187" i="2"/>
  <c r="I187" i="2"/>
  <c r="G187" i="2"/>
  <c r="E187" i="2"/>
  <c r="Q186" i="2"/>
  <c r="P186" i="2"/>
  <c r="O186" i="2"/>
  <c r="N186" i="2"/>
  <c r="M186" i="2"/>
  <c r="K186" i="2"/>
  <c r="I186" i="2"/>
  <c r="G186" i="2"/>
  <c r="E186" i="2"/>
  <c r="Q185" i="2"/>
  <c r="P185" i="2"/>
  <c r="O185" i="2"/>
  <c r="N185" i="2"/>
  <c r="M185" i="2"/>
  <c r="K185" i="2"/>
  <c r="I185" i="2"/>
  <c r="G185" i="2"/>
  <c r="E185" i="2"/>
  <c r="Q184" i="2"/>
  <c r="P184" i="2"/>
  <c r="O184" i="2"/>
  <c r="N184" i="2"/>
  <c r="M184" i="2"/>
  <c r="K184" i="2"/>
  <c r="I184" i="2"/>
  <c r="G184" i="2"/>
  <c r="E184" i="2"/>
  <c r="Q183" i="2"/>
  <c r="P183" i="2"/>
  <c r="O183" i="2"/>
  <c r="N183" i="2"/>
  <c r="M183" i="2"/>
  <c r="K183" i="2"/>
  <c r="I183" i="2"/>
  <c r="G183" i="2"/>
  <c r="E183" i="2"/>
  <c r="Q182" i="2"/>
  <c r="P182" i="2"/>
  <c r="O182" i="2"/>
  <c r="N182" i="2"/>
  <c r="M182" i="2"/>
  <c r="K182" i="2"/>
  <c r="I182" i="2"/>
  <c r="G182" i="2"/>
  <c r="E182" i="2"/>
  <c r="Q181" i="2"/>
  <c r="P181" i="2"/>
  <c r="O181" i="2"/>
  <c r="N181" i="2"/>
  <c r="M181" i="2"/>
  <c r="K181" i="2"/>
  <c r="I181" i="2"/>
  <c r="G181" i="2"/>
  <c r="E181" i="2"/>
  <c r="Q180" i="2"/>
  <c r="P180" i="2"/>
  <c r="O180" i="2"/>
  <c r="N180" i="2"/>
  <c r="M180" i="2"/>
  <c r="K180" i="2"/>
  <c r="I180" i="2"/>
  <c r="G180" i="2"/>
  <c r="E180" i="2"/>
  <c r="Q179" i="2"/>
  <c r="P179" i="2"/>
  <c r="O179" i="2"/>
  <c r="N179" i="2"/>
  <c r="M179" i="2"/>
  <c r="K179" i="2"/>
  <c r="I179" i="2"/>
  <c r="G179" i="2"/>
  <c r="E179" i="2"/>
  <c r="Q178" i="2"/>
  <c r="P178" i="2"/>
  <c r="O178" i="2"/>
  <c r="N178" i="2"/>
  <c r="M178" i="2"/>
  <c r="K178" i="2"/>
  <c r="I178" i="2"/>
  <c r="G178" i="2"/>
  <c r="E178" i="2"/>
  <c r="Q177" i="2"/>
  <c r="P177" i="2"/>
  <c r="O177" i="2"/>
  <c r="N177" i="2"/>
  <c r="M177" i="2"/>
  <c r="K177" i="2"/>
  <c r="I177" i="2"/>
  <c r="G177" i="2"/>
  <c r="E177" i="2"/>
  <c r="Q176" i="2"/>
  <c r="P176" i="2"/>
  <c r="O176" i="2"/>
  <c r="N176" i="2"/>
  <c r="M176" i="2"/>
  <c r="K176" i="2"/>
  <c r="I176" i="2"/>
  <c r="G176" i="2"/>
  <c r="E176" i="2"/>
  <c r="Q175" i="2"/>
  <c r="P175" i="2"/>
  <c r="O175" i="2"/>
  <c r="N175" i="2"/>
  <c r="M175" i="2"/>
  <c r="K175" i="2"/>
  <c r="I175" i="2"/>
  <c r="G175" i="2"/>
  <c r="E175" i="2"/>
  <c r="Q174" i="2"/>
  <c r="P174" i="2"/>
  <c r="O174" i="2"/>
  <c r="N174" i="2"/>
  <c r="M174" i="2"/>
  <c r="K174" i="2"/>
  <c r="I174" i="2"/>
  <c r="G174" i="2"/>
  <c r="E174" i="2"/>
  <c r="Q173" i="2"/>
  <c r="P173" i="2"/>
  <c r="O173" i="2"/>
  <c r="N173" i="2"/>
  <c r="M173" i="2"/>
  <c r="K173" i="2"/>
  <c r="I173" i="2"/>
  <c r="G173" i="2"/>
  <c r="E173" i="2"/>
  <c r="Q172" i="2"/>
  <c r="P172" i="2"/>
  <c r="O172" i="2"/>
  <c r="N172" i="2"/>
  <c r="M172" i="2"/>
  <c r="K172" i="2"/>
  <c r="I172" i="2"/>
  <c r="G172" i="2"/>
  <c r="E172" i="2"/>
  <c r="Q171" i="2"/>
  <c r="P171" i="2"/>
  <c r="O171" i="2"/>
  <c r="N171" i="2"/>
  <c r="M171" i="2"/>
  <c r="K171" i="2"/>
  <c r="I171" i="2"/>
  <c r="G171" i="2"/>
  <c r="E171" i="2"/>
  <c r="Q170" i="2"/>
  <c r="P170" i="2"/>
  <c r="O170" i="2"/>
  <c r="N170" i="2"/>
  <c r="M170" i="2"/>
  <c r="K170" i="2"/>
  <c r="I170" i="2"/>
  <c r="G170" i="2"/>
  <c r="E170" i="2"/>
  <c r="Q169" i="2"/>
  <c r="P169" i="2"/>
  <c r="O169" i="2"/>
  <c r="N169" i="2"/>
  <c r="M169" i="2"/>
  <c r="K169" i="2"/>
  <c r="I169" i="2"/>
  <c r="G169" i="2"/>
  <c r="E169" i="2"/>
  <c r="Q168" i="2"/>
  <c r="P168" i="2"/>
  <c r="O168" i="2"/>
  <c r="N168" i="2"/>
  <c r="M168" i="2"/>
  <c r="K168" i="2"/>
  <c r="I168" i="2"/>
  <c r="G168" i="2"/>
  <c r="E168" i="2"/>
  <c r="Q167" i="2"/>
  <c r="P167" i="2"/>
  <c r="O167" i="2"/>
  <c r="N167" i="2"/>
  <c r="M167" i="2"/>
  <c r="K167" i="2"/>
  <c r="I167" i="2"/>
  <c r="G167" i="2"/>
  <c r="E167" i="2"/>
  <c r="Q166" i="2"/>
  <c r="P166" i="2"/>
  <c r="O166" i="2"/>
  <c r="N166" i="2"/>
  <c r="M166" i="2"/>
  <c r="K166" i="2"/>
  <c r="I166" i="2"/>
  <c r="G166" i="2"/>
  <c r="E166" i="2"/>
  <c r="Q165" i="2"/>
  <c r="P165" i="2"/>
  <c r="O165" i="2"/>
  <c r="N165" i="2"/>
  <c r="M165" i="2"/>
  <c r="K165" i="2"/>
  <c r="I165" i="2"/>
  <c r="G165" i="2"/>
  <c r="E165" i="2"/>
  <c r="Q164" i="2"/>
  <c r="P164" i="2"/>
  <c r="O164" i="2"/>
  <c r="N164" i="2"/>
  <c r="M164" i="2"/>
  <c r="K164" i="2"/>
  <c r="I164" i="2"/>
  <c r="G164" i="2"/>
  <c r="E164" i="2"/>
  <c r="Q163" i="2"/>
  <c r="P163" i="2"/>
  <c r="O163" i="2"/>
  <c r="N163" i="2"/>
  <c r="M163" i="2"/>
  <c r="K163" i="2"/>
  <c r="I163" i="2"/>
  <c r="G163" i="2"/>
  <c r="E163" i="2"/>
  <c r="Q162" i="2"/>
  <c r="P162" i="2"/>
  <c r="O162" i="2"/>
  <c r="N162" i="2"/>
  <c r="M162" i="2"/>
  <c r="K162" i="2"/>
  <c r="I162" i="2"/>
  <c r="G162" i="2"/>
  <c r="E162" i="2"/>
  <c r="Q161" i="2"/>
  <c r="P161" i="2"/>
  <c r="O161" i="2"/>
  <c r="N161" i="2"/>
  <c r="M161" i="2"/>
  <c r="K161" i="2"/>
  <c r="I161" i="2"/>
  <c r="G161" i="2"/>
  <c r="E161" i="2"/>
  <c r="Q160" i="2"/>
  <c r="P160" i="2"/>
  <c r="O160" i="2"/>
  <c r="N160" i="2"/>
  <c r="M160" i="2"/>
  <c r="K160" i="2"/>
  <c r="I160" i="2"/>
  <c r="G160" i="2"/>
  <c r="E160" i="2"/>
  <c r="Q159" i="2"/>
  <c r="P159" i="2"/>
  <c r="O159" i="2"/>
  <c r="N159" i="2"/>
  <c r="M159" i="2"/>
  <c r="K159" i="2"/>
  <c r="I159" i="2"/>
  <c r="G159" i="2"/>
  <c r="E159" i="2"/>
  <c r="Q158" i="2"/>
  <c r="P158" i="2"/>
  <c r="O158" i="2"/>
  <c r="N158" i="2"/>
  <c r="M158" i="2"/>
  <c r="K158" i="2"/>
  <c r="I158" i="2"/>
  <c r="G158" i="2"/>
  <c r="E158" i="2"/>
  <c r="Q157" i="2"/>
  <c r="P157" i="2"/>
  <c r="O157" i="2"/>
  <c r="N157" i="2"/>
  <c r="M157" i="2"/>
  <c r="K157" i="2"/>
  <c r="I157" i="2"/>
  <c r="G157" i="2"/>
  <c r="E157" i="2"/>
  <c r="Q156" i="2"/>
  <c r="P156" i="2"/>
  <c r="O156" i="2"/>
  <c r="N156" i="2"/>
  <c r="M156" i="2"/>
  <c r="K156" i="2"/>
  <c r="I156" i="2"/>
  <c r="G156" i="2"/>
  <c r="E156" i="2"/>
  <c r="Q155" i="2"/>
  <c r="P155" i="2"/>
  <c r="O155" i="2"/>
  <c r="N155" i="2"/>
  <c r="M155" i="2"/>
  <c r="K155" i="2"/>
  <c r="I155" i="2"/>
  <c r="G155" i="2"/>
  <c r="E155" i="2"/>
  <c r="Q154" i="2"/>
  <c r="P154" i="2"/>
  <c r="O154" i="2"/>
  <c r="N154" i="2"/>
  <c r="M154" i="2"/>
  <c r="K154" i="2"/>
  <c r="I154" i="2"/>
  <c r="G154" i="2"/>
  <c r="E154" i="2"/>
  <c r="Q153" i="2"/>
  <c r="P153" i="2"/>
  <c r="O153" i="2"/>
  <c r="N153" i="2"/>
  <c r="M153" i="2"/>
  <c r="K153" i="2"/>
  <c r="I153" i="2"/>
  <c r="G153" i="2"/>
  <c r="E153" i="2"/>
  <c r="Q152" i="2"/>
  <c r="P152" i="2"/>
  <c r="O152" i="2"/>
  <c r="N152" i="2"/>
  <c r="M152" i="2"/>
  <c r="K152" i="2"/>
  <c r="I152" i="2"/>
  <c r="G152" i="2"/>
  <c r="E152" i="2"/>
  <c r="Q151" i="2"/>
  <c r="P151" i="2"/>
  <c r="O151" i="2"/>
  <c r="N151" i="2"/>
  <c r="M151" i="2"/>
  <c r="K151" i="2"/>
  <c r="I151" i="2"/>
  <c r="G151" i="2"/>
  <c r="E151" i="2"/>
  <c r="Q150" i="2"/>
  <c r="P150" i="2"/>
  <c r="O150" i="2"/>
  <c r="N150" i="2"/>
  <c r="M150" i="2"/>
  <c r="K150" i="2"/>
  <c r="I150" i="2"/>
  <c r="G150" i="2"/>
  <c r="E150" i="2"/>
  <c r="Q149" i="2"/>
  <c r="P149" i="2"/>
  <c r="O149" i="2"/>
  <c r="N149" i="2"/>
  <c r="M149" i="2"/>
  <c r="K149" i="2"/>
  <c r="I149" i="2"/>
  <c r="G149" i="2"/>
  <c r="E149" i="2"/>
  <c r="Q148" i="2"/>
  <c r="P148" i="2"/>
  <c r="O148" i="2"/>
  <c r="N148" i="2"/>
  <c r="M148" i="2"/>
  <c r="K148" i="2"/>
  <c r="I148" i="2"/>
  <c r="G148" i="2"/>
  <c r="E148" i="2"/>
  <c r="Q147" i="2"/>
  <c r="P147" i="2"/>
  <c r="O147" i="2"/>
  <c r="N147" i="2"/>
  <c r="M147" i="2"/>
  <c r="K147" i="2"/>
  <c r="I147" i="2"/>
  <c r="G147" i="2"/>
  <c r="E147" i="2"/>
  <c r="Q146" i="2"/>
  <c r="P146" i="2"/>
  <c r="O146" i="2"/>
  <c r="N146" i="2"/>
  <c r="M146" i="2"/>
  <c r="K146" i="2"/>
  <c r="I146" i="2"/>
  <c r="G146" i="2"/>
  <c r="E146" i="2"/>
  <c r="Q145" i="2"/>
  <c r="P145" i="2"/>
  <c r="O145" i="2"/>
  <c r="N145" i="2"/>
  <c r="M145" i="2"/>
  <c r="K145" i="2"/>
  <c r="I145" i="2"/>
  <c r="G145" i="2"/>
  <c r="E145" i="2"/>
  <c r="Q144" i="2"/>
  <c r="P144" i="2"/>
  <c r="O144" i="2"/>
  <c r="N144" i="2"/>
  <c r="M144" i="2"/>
  <c r="K144" i="2"/>
  <c r="I144" i="2"/>
  <c r="G144" i="2"/>
  <c r="E144" i="2"/>
  <c r="Q143" i="2"/>
  <c r="P143" i="2"/>
  <c r="O143" i="2"/>
  <c r="N143" i="2"/>
  <c r="M143" i="2"/>
  <c r="K143" i="2"/>
  <c r="I143" i="2"/>
  <c r="G143" i="2"/>
  <c r="E143" i="2"/>
  <c r="Q142" i="2"/>
  <c r="P142" i="2"/>
  <c r="O142" i="2"/>
  <c r="N142" i="2"/>
  <c r="M142" i="2"/>
  <c r="K142" i="2"/>
  <c r="I142" i="2"/>
  <c r="G142" i="2"/>
  <c r="E142" i="2"/>
  <c r="Q141" i="2"/>
  <c r="P141" i="2"/>
  <c r="O141" i="2"/>
  <c r="N141" i="2"/>
  <c r="M141" i="2"/>
  <c r="K141" i="2"/>
  <c r="I141" i="2"/>
  <c r="G141" i="2"/>
  <c r="E141" i="2"/>
  <c r="Q140" i="2"/>
  <c r="P140" i="2"/>
  <c r="O140" i="2"/>
  <c r="N140" i="2"/>
  <c r="M140" i="2"/>
  <c r="K140" i="2"/>
  <c r="I140" i="2"/>
  <c r="G140" i="2"/>
  <c r="E140" i="2"/>
  <c r="Q139" i="2"/>
  <c r="P139" i="2"/>
  <c r="O139" i="2"/>
  <c r="N139" i="2"/>
  <c r="M139" i="2"/>
  <c r="K139" i="2"/>
  <c r="I139" i="2"/>
  <c r="G139" i="2"/>
  <c r="E139" i="2"/>
  <c r="Q138" i="2"/>
  <c r="P138" i="2"/>
  <c r="O138" i="2"/>
  <c r="N138" i="2"/>
  <c r="M138" i="2"/>
  <c r="K138" i="2"/>
  <c r="I138" i="2"/>
  <c r="G138" i="2"/>
  <c r="E138" i="2"/>
  <c r="Q137" i="2"/>
  <c r="P137" i="2"/>
  <c r="O137" i="2"/>
  <c r="N137" i="2"/>
  <c r="M137" i="2"/>
  <c r="K137" i="2"/>
  <c r="I137" i="2"/>
  <c r="G137" i="2"/>
  <c r="E137" i="2"/>
  <c r="Q136" i="2"/>
  <c r="P136" i="2"/>
  <c r="O136" i="2"/>
  <c r="N136" i="2"/>
  <c r="M136" i="2"/>
  <c r="K136" i="2"/>
  <c r="I136" i="2"/>
  <c r="G136" i="2"/>
  <c r="E136" i="2"/>
  <c r="Q135" i="2"/>
  <c r="P135" i="2"/>
  <c r="O135" i="2"/>
  <c r="N135" i="2"/>
  <c r="M135" i="2"/>
  <c r="K135" i="2"/>
  <c r="I135" i="2"/>
  <c r="G135" i="2"/>
  <c r="E135" i="2"/>
  <c r="Q134" i="2"/>
  <c r="P134" i="2"/>
  <c r="O134" i="2"/>
  <c r="N134" i="2"/>
  <c r="M134" i="2"/>
  <c r="K134" i="2"/>
  <c r="I134" i="2"/>
  <c r="G134" i="2"/>
  <c r="E134" i="2"/>
  <c r="Q133" i="2"/>
  <c r="P133" i="2"/>
  <c r="O133" i="2"/>
  <c r="N133" i="2"/>
  <c r="M133" i="2"/>
  <c r="K133" i="2"/>
  <c r="I133" i="2"/>
  <c r="G133" i="2"/>
  <c r="E133" i="2"/>
  <c r="Q132" i="2"/>
  <c r="P132" i="2"/>
  <c r="O132" i="2"/>
  <c r="N132" i="2"/>
  <c r="M132" i="2"/>
  <c r="K132" i="2"/>
  <c r="I132" i="2"/>
  <c r="G132" i="2"/>
  <c r="E132" i="2"/>
  <c r="Q131" i="2"/>
  <c r="P131" i="2"/>
  <c r="O131" i="2"/>
  <c r="N131" i="2"/>
  <c r="M131" i="2"/>
  <c r="K131" i="2"/>
  <c r="I131" i="2"/>
  <c r="G131" i="2"/>
  <c r="E131" i="2"/>
  <c r="Q130" i="2"/>
  <c r="P130" i="2"/>
  <c r="O130" i="2"/>
  <c r="N130" i="2"/>
  <c r="M130" i="2"/>
  <c r="K130" i="2"/>
  <c r="I130" i="2"/>
  <c r="G130" i="2"/>
  <c r="E130" i="2"/>
  <c r="Q129" i="2"/>
  <c r="P129" i="2"/>
  <c r="O129" i="2"/>
  <c r="N129" i="2"/>
  <c r="M129" i="2"/>
  <c r="K129" i="2"/>
  <c r="I129" i="2"/>
  <c r="G129" i="2"/>
  <c r="E129" i="2"/>
  <c r="Q128" i="2"/>
  <c r="P128" i="2"/>
  <c r="O128" i="2"/>
  <c r="N128" i="2"/>
  <c r="M128" i="2"/>
  <c r="K128" i="2"/>
  <c r="I128" i="2"/>
  <c r="G128" i="2"/>
  <c r="E128" i="2"/>
  <c r="Q127" i="2"/>
  <c r="P127" i="2"/>
  <c r="O127" i="2"/>
  <c r="N127" i="2"/>
  <c r="M127" i="2"/>
  <c r="K127" i="2"/>
  <c r="I127" i="2"/>
  <c r="G127" i="2"/>
  <c r="E127" i="2"/>
  <c r="Q126" i="2"/>
  <c r="P126" i="2"/>
  <c r="O126" i="2"/>
  <c r="N126" i="2"/>
  <c r="M126" i="2"/>
  <c r="K126" i="2"/>
  <c r="I126" i="2"/>
  <c r="G126" i="2"/>
  <c r="E126" i="2"/>
  <c r="Q125" i="2"/>
  <c r="P125" i="2"/>
  <c r="O125" i="2"/>
  <c r="N125" i="2"/>
  <c r="M125" i="2"/>
  <c r="K125" i="2"/>
  <c r="I125" i="2"/>
  <c r="G125" i="2"/>
  <c r="E125" i="2"/>
  <c r="Q124" i="2"/>
  <c r="P124" i="2"/>
  <c r="O124" i="2"/>
  <c r="N124" i="2"/>
  <c r="M124" i="2"/>
  <c r="K124" i="2"/>
  <c r="I124" i="2"/>
  <c r="G124" i="2"/>
  <c r="E124" i="2"/>
  <c r="Q123" i="2"/>
  <c r="P123" i="2"/>
  <c r="O123" i="2"/>
  <c r="N123" i="2"/>
  <c r="M123" i="2"/>
  <c r="K123" i="2"/>
  <c r="I123" i="2"/>
  <c r="G123" i="2"/>
  <c r="E123" i="2"/>
  <c r="Q122" i="2"/>
  <c r="P122" i="2"/>
  <c r="O122" i="2"/>
  <c r="N122" i="2"/>
  <c r="M122" i="2"/>
  <c r="K122" i="2"/>
  <c r="I122" i="2"/>
  <c r="G122" i="2"/>
  <c r="E122" i="2"/>
  <c r="Q121" i="2"/>
  <c r="P121" i="2"/>
  <c r="O121" i="2"/>
  <c r="N121" i="2"/>
  <c r="M121" i="2"/>
  <c r="K121" i="2"/>
  <c r="I121" i="2"/>
  <c r="G121" i="2"/>
  <c r="E121" i="2"/>
  <c r="Q120" i="2"/>
  <c r="P120" i="2"/>
  <c r="O120" i="2"/>
  <c r="N120" i="2"/>
  <c r="M120" i="2"/>
  <c r="K120" i="2"/>
  <c r="I120" i="2"/>
  <c r="G120" i="2"/>
  <c r="E120" i="2"/>
  <c r="Q119" i="2"/>
  <c r="P119" i="2"/>
  <c r="O119" i="2"/>
  <c r="N119" i="2"/>
  <c r="M119" i="2"/>
  <c r="K119" i="2"/>
  <c r="I119" i="2"/>
  <c r="G119" i="2"/>
  <c r="E119" i="2"/>
  <c r="Q118" i="2"/>
  <c r="P118" i="2"/>
  <c r="O118" i="2"/>
  <c r="N118" i="2"/>
  <c r="M118" i="2"/>
  <c r="K118" i="2"/>
  <c r="I118" i="2"/>
  <c r="G118" i="2"/>
  <c r="E118" i="2"/>
  <c r="Q117" i="2"/>
  <c r="P117" i="2"/>
  <c r="O117" i="2"/>
  <c r="N117" i="2"/>
  <c r="M117" i="2"/>
  <c r="K117" i="2"/>
  <c r="I117" i="2"/>
  <c r="G117" i="2"/>
  <c r="E117" i="2"/>
  <c r="Q116" i="2"/>
  <c r="P116" i="2"/>
  <c r="O116" i="2"/>
  <c r="N116" i="2"/>
  <c r="M116" i="2"/>
  <c r="K116" i="2"/>
  <c r="I116" i="2"/>
  <c r="G116" i="2"/>
  <c r="E116" i="2"/>
  <c r="Q115" i="2"/>
  <c r="P115" i="2"/>
  <c r="O115" i="2"/>
  <c r="N115" i="2"/>
  <c r="M115" i="2"/>
  <c r="K115" i="2"/>
  <c r="I115" i="2"/>
  <c r="G115" i="2"/>
  <c r="E115" i="2"/>
  <c r="Q114" i="2"/>
  <c r="P114" i="2"/>
  <c r="O114" i="2"/>
  <c r="N114" i="2"/>
  <c r="M114" i="2"/>
  <c r="K114" i="2"/>
  <c r="I114" i="2"/>
  <c r="G114" i="2"/>
  <c r="E114" i="2"/>
  <c r="Q113" i="2"/>
  <c r="P113" i="2"/>
  <c r="O113" i="2"/>
  <c r="N113" i="2"/>
  <c r="M113" i="2"/>
  <c r="K113" i="2"/>
  <c r="I113" i="2"/>
  <c r="G113" i="2"/>
  <c r="E113" i="2"/>
  <c r="Q112" i="2"/>
  <c r="P112" i="2"/>
  <c r="O112" i="2"/>
  <c r="N112" i="2"/>
  <c r="M112" i="2"/>
  <c r="K112" i="2"/>
  <c r="I112" i="2"/>
  <c r="G112" i="2"/>
  <c r="E112" i="2"/>
  <c r="Q111" i="2"/>
  <c r="P111" i="2"/>
  <c r="O111" i="2"/>
  <c r="N111" i="2"/>
  <c r="M111" i="2"/>
  <c r="K111" i="2"/>
  <c r="I111" i="2"/>
  <c r="G111" i="2"/>
  <c r="E111" i="2"/>
  <c r="Q110" i="2"/>
  <c r="P110" i="2"/>
  <c r="O110" i="2"/>
  <c r="N110" i="2"/>
  <c r="M110" i="2"/>
  <c r="K110" i="2"/>
  <c r="I110" i="2"/>
  <c r="G110" i="2"/>
  <c r="E110" i="2"/>
  <c r="Q109" i="2"/>
  <c r="P109" i="2"/>
  <c r="O109" i="2"/>
  <c r="N109" i="2"/>
  <c r="M109" i="2"/>
  <c r="K109" i="2"/>
  <c r="I109" i="2"/>
  <c r="G109" i="2"/>
  <c r="E109" i="2"/>
  <c r="Q108" i="2"/>
  <c r="P108" i="2"/>
  <c r="O108" i="2"/>
  <c r="N108" i="2"/>
  <c r="M108" i="2"/>
  <c r="K108" i="2"/>
  <c r="I108" i="2"/>
  <c r="G108" i="2"/>
  <c r="E108" i="2"/>
  <c r="Q107" i="2"/>
  <c r="P107" i="2"/>
  <c r="O107" i="2"/>
  <c r="N107" i="2"/>
  <c r="M107" i="2"/>
  <c r="K107" i="2"/>
  <c r="I107" i="2"/>
  <c r="G107" i="2"/>
  <c r="E107" i="2"/>
  <c r="Q106" i="2"/>
  <c r="P106" i="2"/>
  <c r="O106" i="2"/>
  <c r="N106" i="2"/>
  <c r="M106" i="2"/>
  <c r="K106" i="2"/>
  <c r="I106" i="2"/>
  <c r="G106" i="2"/>
  <c r="E106" i="2"/>
  <c r="Q105" i="2"/>
  <c r="P105" i="2"/>
  <c r="O105" i="2"/>
  <c r="N105" i="2"/>
  <c r="M105" i="2"/>
  <c r="K105" i="2"/>
  <c r="I105" i="2"/>
  <c r="G105" i="2"/>
  <c r="E105" i="2"/>
  <c r="Q104" i="2"/>
  <c r="P104" i="2"/>
  <c r="O104" i="2"/>
  <c r="N104" i="2"/>
  <c r="M104" i="2"/>
  <c r="K104" i="2"/>
  <c r="I104" i="2"/>
  <c r="G104" i="2"/>
  <c r="E104" i="2"/>
  <c r="Q103" i="2"/>
  <c r="P103" i="2"/>
  <c r="O103" i="2"/>
  <c r="N103" i="2"/>
  <c r="M103" i="2"/>
  <c r="K103" i="2"/>
  <c r="I103" i="2"/>
  <c r="G103" i="2"/>
  <c r="E103" i="2"/>
  <c r="Q102" i="2"/>
  <c r="P102" i="2"/>
  <c r="O102" i="2"/>
  <c r="N102" i="2"/>
  <c r="M102" i="2"/>
  <c r="K102" i="2"/>
  <c r="I102" i="2"/>
  <c r="G102" i="2"/>
  <c r="E102" i="2"/>
  <c r="Q101" i="2"/>
  <c r="P101" i="2"/>
  <c r="O101" i="2"/>
  <c r="N101" i="2"/>
  <c r="M101" i="2"/>
  <c r="K101" i="2"/>
  <c r="I101" i="2"/>
  <c r="G101" i="2"/>
  <c r="E101" i="2"/>
  <c r="Q100" i="2"/>
  <c r="P100" i="2"/>
  <c r="O100" i="2"/>
  <c r="N100" i="2"/>
  <c r="M100" i="2"/>
  <c r="K100" i="2"/>
  <c r="I100" i="2"/>
  <c r="G100" i="2"/>
  <c r="E100" i="2"/>
  <c r="Q99" i="2"/>
  <c r="P99" i="2"/>
  <c r="O99" i="2"/>
  <c r="N99" i="2"/>
  <c r="M99" i="2"/>
  <c r="K99" i="2"/>
  <c r="I99" i="2"/>
  <c r="G99" i="2"/>
  <c r="E99" i="2"/>
  <c r="Q98" i="2"/>
  <c r="P98" i="2"/>
  <c r="O98" i="2"/>
  <c r="N98" i="2"/>
  <c r="M98" i="2"/>
  <c r="K98" i="2"/>
  <c r="I98" i="2"/>
  <c r="G98" i="2"/>
  <c r="E98" i="2"/>
  <c r="Q97" i="2"/>
  <c r="P97" i="2"/>
  <c r="O97" i="2"/>
  <c r="N97" i="2"/>
  <c r="M97" i="2"/>
  <c r="K97" i="2"/>
  <c r="I97" i="2"/>
  <c r="G97" i="2"/>
  <c r="E97" i="2"/>
  <c r="Q96" i="2"/>
  <c r="P96" i="2"/>
  <c r="O96" i="2"/>
  <c r="N96" i="2"/>
  <c r="M96" i="2"/>
  <c r="K96" i="2"/>
  <c r="I96" i="2"/>
  <c r="G96" i="2"/>
  <c r="E96" i="2"/>
  <c r="Q95" i="2"/>
  <c r="P95" i="2"/>
  <c r="O95" i="2"/>
  <c r="N95" i="2"/>
  <c r="M95" i="2"/>
  <c r="K95" i="2"/>
  <c r="I95" i="2"/>
  <c r="G95" i="2"/>
  <c r="E95" i="2"/>
  <c r="Q94" i="2"/>
  <c r="P94" i="2"/>
  <c r="O94" i="2"/>
  <c r="N94" i="2"/>
  <c r="M94" i="2"/>
  <c r="K94" i="2"/>
  <c r="I94" i="2"/>
  <c r="G94" i="2"/>
  <c r="E94" i="2"/>
  <c r="Q93" i="2"/>
  <c r="P93" i="2"/>
  <c r="O93" i="2"/>
  <c r="N93" i="2"/>
  <c r="M93" i="2"/>
  <c r="K93" i="2"/>
  <c r="I93" i="2"/>
  <c r="G93" i="2"/>
  <c r="E93" i="2"/>
  <c r="Q92" i="2"/>
  <c r="P92" i="2"/>
  <c r="O92" i="2"/>
  <c r="N92" i="2"/>
  <c r="M92" i="2"/>
  <c r="K92" i="2"/>
  <c r="I92" i="2"/>
  <c r="G92" i="2"/>
  <c r="E92" i="2"/>
  <c r="Q91" i="2"/>
  <c r="P91" i="2"/>
  <c r="O91" i="2"/>
  <c r="N91" i="2"/>
  <c r="M91" i="2"/>
  <c r="K91" i="2"/>
  <c r="I91" i="2"/>
  <c r="G91" i="2"/>
  <c r="E91" i="2"/>
  <c r="Q90" i="2"/>
  <c r="P90" i="2"/>
  <c r="O90" i="2"/>
  <c r="N90" i="2"/>
  <c r="M90" i="2"/>
  <c r="K90" i="2"/>
  <c r="I90" i="2"/>
  <c r="G90" i="2"/>
  <c r="E90" i="2"/>
  <c r="Q89" i="2"/>
  <c r="P89" i="2"/>
  <c r="O89" i="2"/>
  <c r="N89" i="2"/>
  <c r="M89" i="2"/>
  <c r="K89" i="2"/>
  <c r="I89" i="2"/>
  <c r="G89" i="2"/>
  <c r="E89" i="2"/>
  <c r="Q88" i="2"/>
  <c r="P88" i="2"/>
  <c r="O88" i="2"/>
  <c r="N88" i="2"/>
  <c r="M88" i="2"/>
  <c r="K88" i="2"/>
  <c r="I88" i="2"/>
  <c r="G88" i="2"/>
  <c r="E88" i="2"/>
  <c r="Q87" i="2"/>
  <c r="P87" i="2"/>
  <c r="O87" i="2"/>
  <c r="N87" i="2"/>
  <c r="M87" i="2"/>
  <c r="K87" i="2"/>
  <c r="I87" i="2"/>
  <c r="G87" i="2"/>
  <c r="E87" i="2"/>
  <c r="Q86" i="2"/>
  <c r="P86" i="2"/>
  <c r="O86" i="2"/>
  <c r="N86" i="2"/>
  <c r="M86" i="2"/>
  <c r="K86" i="2"/>
  <c r="I86" i="2"/>
  <c r="G86" i="2"/>
  <c r="E86" i="2"/>
  <c r="Q85" i="2"/>
  <c r="P85" i="2"/>
  <c r="O85" i="2"/>
  <c r="N85" i="2"/>
  <c r="M85" i="2"/>
  <c r="K85" i="2"/>
  <c r="I85" i="2"/>
  <c r="G85" i="2"/>
  <c r="E85" i="2"/>
  <c r="Q84" i="2"/>
  <c r="P84" i="2"/>
  <c r="O84" i="2"/>
  <c r="N84" i="2"/>
  <c r="M84" i="2"/>
  <c r="K84" i="2"/>
  <c r="I84" i="2"/>
  <c r="G84" i="2"/>
  <c r="E84" i="2"/>
  <c r="Q83" i="2"/>
  <c r="P83" i="2"/>
  <c r="O83" i="2"/>
  <c r="N83" i="2"/>
  <c r="M83" i="2"/>
  <c r="K83" i="2"/>
  <c r="I83" i="2"/>
  <c r="G83" i="2"/>
  <c r="E83" i="2"/>
  <c r="Q82" i="2"/>
  <c r="P82" i="2"/>
  <c r="O82" i="2"/>
  <c r="N82" i="2"/>
  <c r="M82" i="2"/>
  <c r="K82" i="2"/>
  <c r="I82" i="2"/>
  <c r="G82" i="2"/>
  <c r="E82" i="2"/>
  <c r="Q81" i="2"/>
  <c r="P81" i="2"/>
  <c r="O81" i="2"/>
  <c r="N81" i="2"/>
  <c r="M81" i="2"/>
  <c r="K81" i="2"/>
  <c r="I81" i="2"/>
  <c r="G81" i="2"/>
  <c r="E81" i="2"/>
  <c r="Q80" i="2"/>
  <c r="P80" i="2"/>
  <c r="O80" i="2"/>
  <c r="N80" i="2"/>
  <c r="M80" i="2"/>
  <c r="K80" i="2"/>
  <c r="I80" i="2"/>
  <c r="G80" i="2"/>
  <c r="E80" i="2"/>
  <c r="Q79" i="2"/>
  <c r="P79" i="2"/>
  <c r="O79" i="2"/>
  <c r="N79" i="2"/>
  <c r="M79" i="2"/>
  <c r="K79" i="2"/>
  <c r="I79" i="2"/>
  <c r="G79" i="2"/>
  <c r="E79" i="2"/>
  <c r="Q78" i="2"/>
  <c r="P78" i="2"/>
  <c r="O78" i="2"/>
  <c r="N78" i="2"/>
  <c r="M78" i="2"/>
  <c r="K78" i="2"/>
  <c r="I78" i="2"/>
  <c r="G78" i="2"/>
  <c r="E78" i="2"/>
  <c r="Q77" i="2"/>
  <c r="P77" i="2"/>
  <c r="O77" i="2"/>
  <c r="N77" i="2"/>
  <c r="M77" i="2"/>
  <c r="K77" i="2"/>
  <c r="I77" i="2"/>
  <c r="G77" i="2"/>
  <c r="E77" i="2"/>
  <c r="Q76" i="2"/>
  <c r="P76" i="2"/>
  <c r="O76" i="2"/>
  <c r="N76" i="2"/>
  <c r="M76" i="2"/>
  <c r="K76" i="2"/>
  <c r="I76" i="2"/>
  <c r="G76" i="2"/>
  <c r="E76" i="2"/>
  <c r="Q75" i="2"/>
  <c r="P75" i="2"/>
  <c r="O75" i="2"/>
  <c r="N75" i="2"/>
  <c r="M75" i="2"/>
  <c r="K75" i="2"/>
  <c r="I75" i="2"/>
  <c r="G75" i="2"/>
  <c r="E75" i="2"/>
  <c r="Q74" i="2"/>
  <c r="P74" i="2"/>
  <c r="O74" i="2"/>
  <c r="N74" i="2"/>
  <c r="M74" i="2"/>
  <c r="K74" i="2"/>
  <c r="I74" i="2"/>
  <c r="G74" i="2"/>
  <c r="E74" i="2"/>
  <c r="Q73" i="2"/>
  <c r="P73" i="2"/>
  <c r="O73" i="2"/>
  <c r="N73" i="2"/>
  <c r="M73" i="2"/>
  <c r="K73" i="2"/>
  <c r="I73" i="2"/>
  <c r="G73" i="2"/>
  <c r="E73" i="2"/>
  <c r="Q72" i="2"/>
  <c r="P72" i="2"/>
  <c r="O72" i="2"/>
  <c r="N72" i="2"/>
  <c r="M72" i="2"/>
  <c r="K72" i="2"/>
  <c r="I72" i="2"/>
  <c r="G72" i="2"/>
  <c r="E72" i="2"/>
  <c r="Q71" i="2"/>
  <c r="P71" i="2"/>
  <c r="O71" i="2"/>
  <c r="N71" i="2"/>
  <c r="M71" i="2"/>
  <c r="K71" i="2"/>
  <c r="I71" i="2"/>
  <c r="G71" i="2"/>
  <c r="E71" i="2"/>
  <c r="Q70" i="2"/>
  <c r="P70" i="2"/>
  <c r="O70" i="2"/>
  <c r="N70" i="2"/>
  <c r="M70" i="2"/>
  <c r="K70" i="2"/>
  <c r="I70" i="2"/>
  <c r="G70" i="2"/>
  <c r="E70" i="2"/>
  <c r="Q69" i="2"/>
  <c r="P69" i="2"/>
  <c r="O69" i="2"/>
  <c r="N69" i="2"/>
  <c r="M69" i="2"/>
  <c r="K69" i="2"/>
  <c r="I69" i="2"/>
  <c r="G69" i="2"/>
  <c r="E69" i="2"/>
  <c r="Q68" i="2"/>
  <c r="P68" i="2"/>
  <c r="O68" i="2"/>
  <c r="N68" i="2"/>
  <c r="M68" i="2"/>
  <c r="K68" i="2"/>
  <c r="I68" i="2"/>
  <c r="G68" i="2"/>
  <c r="E68" i="2"/>
  <c r="Q67" i="2"/>
  <c r="P67" i="2"/>
  <c r="O67" i="2"/>
  <c r="N67" i="2"/>
  <c r="M67" i="2"/>
  <c r="K67" i="2"/>
  <c r="I67" i="2"/>
  <c r="G67" i="2"/>
  <c r="E67" i="2"/>
  <c r="Q66" i="2"/>
  <c r="P66" i="2"/>
  <c r="O66" i="2"/>
  <c r="N66" i="2"/>
  <c r="M66" i="2"/>
  <c r="K66" i="2"/>
  <c r="I66" i="2"/>
  <c r="G66" i="2"/>
  <c r="E66" i="2"/>
  <c r="Q65" i="2"/>
  <c r="P65" i="2"/>
  <c r="O65" i="2"/>
  <c r="N65" i="2"/>
  <c r="M65" i="2"/>
  <c r="K65" i="2"/>
  <c r="I65" i="2"/>
  <c r="G65" i="2"/>
  <c r="E65" i="2"/>
  <c r="Q64" i="2"/>
  <c r="P64" i="2"/>
  <c r="O64" i="2"/>
  <c r="N64" i="2"/>
  <c r="M64" i="2"/>
  <c r="K64" i="2"/>
  <c r="I64" i="2"/>
  <c r="G64" i="2"/>
  <c r="E64" i="2"/>
  <c r="Q63" i="2"/>
  <c r="P63" i="2"/>
  <c r="O63" i="2"/>
  <c r="N63" i="2"/>
  <c r="M63" i="2"/>
  <c r="K63" i="2"/>
  <c r="I63" i="2"/>
  <c r="G63" i="2"/>
  <c r="E63" i="2"/>
  <c r="Q62" i="2"/>
  <c r="P62" i="2"/>
  <c r="O62" i="2"/>
  <c r="N62" i="2"/>
  <c r="M62" i="2"/>
  <c r="K62" i="2"/>
  <c r="I62" i="2"/>
  <c r="G62" i="2"/>
  <c r="E62" i="2"/>
  <c r="Q61" i="2"/>
  <c r="P61" i="2"/>
  <c r="O61" i="2"/>
  <c r="N61" i="2"/>
  <c r="M61" i="2"/>
  <c r="K61" i="2"/>
  <c r="I61" i="2"/>
  <c r="G61" i="2"/>
  <c r="E61" i="2"/>
  <c r="O60" i="2"/>
  <c r="N60" i="2"/>
  <c r="K60" i="2"/>
  <c r="I60" i="2"/>
  <c r="G60" i="2"/>
  <c r="E60" i="2"/>
  <c r="Q59" i="2"/>
  <c r="P59" i="2"/>
  <c r="O59" i="2"/>
  <c r="N59" i="2"/>
  <c r="M59" i="2"/>
  <c r="K59" i="2"/>
  <c r="I59" i="2"/>
  <c r="G59" i="2"/>
  <c r="E59" i="2"/>
  <c r="Q58" i="2"/>
  <c r="P58" i="2"/>
  <c r="O58" i="2"/>
  <c r="N58" i="2"/>
  <c r="M58" i="2"/>
  <c r="K58" i="2"/>
  <c r="I58" i="2"/>
  <c r="G58" i="2"/>
  <c r="E58" i="2"/>
  <c r="Q57" i="2"/>
  <c r="P57" i="2"/>
  <c r="O57" i="2"/>
  <c r="N57" i="2"/>
  <c r="M57" i="2"/>
  <c r="K57" i="2"/>
  <c r="I57" i="2"/>
  <c r="G57" i="2"/>
  <c r="E57" i="2"/>
  <c r="Q56" i="2"/>
  <c r="P56" i="2"/>
  <c r="O56" i="2"/>
  <c r="N56" i="2"/>
  <c r="M56" i="2"/>
  <c r="K56" i="2"/>
  <c r="I56" i="2"/>
  <c r="G56" i="2"/>
  <c r="E56" i="2"/>
  <c r="Q55" i="2"/>
  <c r="P55" i="2"/>
  <c r="O55" i="2"/>
  <c r="N55" i="2"/>
  <c r="M55" i="2"/>
  <c r="K55" i="2"/>
  <c r="I55" i="2"/>
  <c r="G55" i="2"/>
  <c r="E55" i="2"/>
  <c r="Q54" i="2"/>
  <c r="P54" i="2"/>
  <c r="O54" i="2"/>
  <c r="N54" i="2"/>
  <c r="M54" i="2"/>
  <c r="K54" i="2"/>
  <c r="I54" i="2"/>
  <c r="G54" i="2"/>
  <c r="E54" i="2"/>
  <c r="Q53" i="2"/>
  <c r="P53" i="2"/>
  <c r="O53" i="2"/>
  <c r="N53" i="2"/>
  <c r="M53" i="2"/>
  <c r="K53" i="2"/>
  <c r="I53" i="2"/>
  <c r="G53" i="2"/>
  <c r="E53" i="2"/>
  <c r="Q52" i="2"/>
  <c r="P52" i="2"/>
  <c r="O52" i="2"/>
  <c r="N52" i="2"/>
  <c r="M52" i="2"/>
  <c r="K52" i="2"/>
  <c r="I52" i="2"/>
  <c r="G52" i="2"/>
  <c r="E52" i="2"/>
  <c r="Q51" i="2"/>
  <c r="P51" i="2"/>
  <c r="O51" i="2"/>
  <c r="N51" i="2"/>
  <c r="M51" i="2"/>
  <c r="K51" i="2"/>
  <c r="I51" i="2"/>
  <c r="G51" i="2"/>
  <c r="E51" i="2"/>
  <c r="Q50" i="2"/>
  <c r="P50" i="2"/>
  <c r="O50" i="2"/>
  <c r="N50" i="2"/>
  <c r="M50" i="2"/>
  <c r="K50" i="2"/>
  <c r="I50" i="2"/>
  <c r="G50" i="2"/>
  <c r="E50" i="2"/>
  <c r="Q49" i="2"/>
  <c r="P49" i="2"/>
  <c r="O49" i="2"/>
  <c r="N49" i="2"/>
  <c r="M49" i="2"/>
  <c r="K49" i="2"/>
  <c r="I49" i="2"/>
  <c r="G49" i="2"/>
  <c r="E49" i="2"/>
  <c r="Q48" i="2"/>
  <c r="P48" i="2"/>
  <c r="O48" i="2"/>
  <c r="N48" i="2"/>
  <c r="M48" i="2"/>
  <c r="K48" i="2"/>
  <c r="I48" i="2"/>
  <c r="G48" i="2"/>
  <c r="E48" i="2"/>
  <c r="Q47" i="2"/>
  <c r="P47" i="2"/>
  <c r="O47" i="2"/>
  <c r="N47" i="2"/>
  <c r="M47" i="2"/>
  <c r="K47" i="2"/>
  <c r="I47" i="2"/>
  <c r="G47" i="2"/>
  <c r="E47" i="2"/>
  <c r="Q46" i="2"/>
  <c r="P46" i="2"/>
  <c r="O46" i="2"/>
  <c r="N46" i="2"/>
  <c r="M46" i="2"/>
  <c r="K46" i="2"/>
  <c r="I46" i="2"/>
  <c r="G46" i="2"/>
  <c r="E46" i="2"/>
  <c r="Q45" i="2"/>
  <c r="P45" i="2"/>
  <c r="O45" i="2"/>
  <c r="N45" i="2"/>
  <c r="M45" i="2"/>
  <c r="K45" i="2"/>
  <c r="I45" i="2"/>
  <c r="G45" i="2"/>
  <c r="E45" i="2"/>
  <c r="Q44" i="2"/>
  <c r="P44" i="2"/>
  <c r="O44" i="2"/>
  <c r="N44" i="2"/>
  <c r="M44" i="2"/>
  <c r="K44" i="2"/>
  <c r="I44" i="2"/>
  <c r="G44" i="2"/>
  <c r="E44" i="2"/>
  <c r="Q43" i="2"/>
  <c r="P43" i="2"/>
  <c r="O43" i="2"/>
  <c r="N43" i="2"/>
  <c r="M43" i="2"/>
  <c r="K43" i="2"/>
  <c r="I43" i="2"/>
  <c r="G43" i="2"/>
  <c r="E43" i="2"/>
  <c r="Q42" i="2"/>
  <c r="P42" i="2"/>
  <c r="O42" i="2"/>
  <c r="N42" i="2"/>
  <c r="M42" i="2"/>
  <c r="K42" i="2"/>
  <c r="I42" i="2"/>
  <c r="G42" i="2"/>
  <c r="E42" i="2"/>
  <c r="Q41" i="2"/>
  <c r="P41" i="2"/>
  <c r="O41" i="2"/>
  <c r="N41" i="2"/>
  <c r="M41" i="2"/>
  <c r="K41" i="2"/>
  <c r="I41" i="2"/>
  <c r="G41" i="2"/>
  <c r="E41" i="2"/>
  <c r="Q40" i="2"/>
  <c r="P40" i="2"/>
  <c r="O40" i="2"/>
  <c r="N40" i="2"/>
  <c r="M40" i="2"/>
  <c r="K40" i="2"/>
  <c r="I40" i="2"/>
  <c r="G40" i="2"/>
  <c r="E40" i="2"/>
  <c r="Q39" i="2"/>
  <c r="P39" i="2"/>
  <c r="O39" i="2"/>
  <c r="N39" i="2"/>
  <c r="M39" i="2"/>
  <c r="K39" i="2"/>
  <c r="I39" i="2"/>
  <c r="G39" i="2"/>
  <c r="E39" i="2"/>
  <c r="Q38" i="2"/>
  <c r="P38" i="2"/>
  <c r="O38" i="2"/>
  <c r="N38" i="2"/>
  <c r="M38" i="2"/>
  <c r="K38" i="2"/>
  <c r="I38" i="2"/>
  <c r="G38" i="2"/>
  <c r="E38" i="2"/>
  <c r="Q37" i="2"/>
  <c r="P37" i="2"/>
  <c r="O37" i="2"/>
  <c r="N37" i="2"/>
  <c r="M37" i="2"/>
  <c r="K37" i="2"/>
  <c r="I37" i="2"/>
  <c r="G37" i="2"/>
  <c r="E37" i="2"/>
  <c r="Q36" i="2"/>
  <c r="P36" i="2"/>
  <c r="O36" i="2"/>
  <c r="N36" i="2"/>
  <c r="M36" i="2"/>
  <c r="K36" i="2"/>
  <c r="I36" i="2"/>
  <c r="G36" i="2"/>
  <c r="E36" i="2"/>
  <c r="Q35" i="2"/>
  <c r="P35" i="2"/>
  <c r="O35" i="2"/>
  <c r="N35" i="2"/>
  <c r="M35" i="2"/>
  <c r="K35" i="2"/>
  <c r="I35" i="2"/>
  <c r="G35" i="2"/>
  <c r="E35" i="2"/>
  <c r="Q34" i="2"/>
  <c r="P34" i="2"/>
  <c r="O34" i="2"/>
  <c r="N34" i="2"/>
  <c r="M34" i="2"/>
  <c r="K34" i="2"/>
  <c r="I34" i="2"/>
  <c r="G34" i="2"/>
  <c r="E34" i="2"/>
  <c r="Q33" i="2"/>
  <c r="P33" i="2"/>
  <c r="O33" i="2"/>
  <c r="N33" i="2"/>
  <c r="M33" i="2"/>
  <c r="K33" i="2"/>
  <c r="I33" i="2"/>
  <c r="G33" i="2"/>
  <c r="E33" i="2"/>
  <c r="Q32" i="2"/>
  <c r="P32" i="2"/>
  <c r="O32" i="2"/>
  <c r="N32" i="2"/>
  <c r="M32" i="2"/>
  <c r="K32" i="2"/>
  <c r="I32" i="2"/>
  <c r="G32" i="2"/>
  <c r="E32" i="2"/>
  <c r="Q31" i="2"/>
  <c r="P31" i="2"/>
  <c r="O31" i="2"/>
  <c r="N31" i="2"/>
  <c r="M31" i="2"/>
  <c r="K31" i="2"/>
  <c r="I31" i="2"/>
  <c r="G31" i="2"/>
  <c r="E31" i="2"/>
  <c r="Q30" i="2"/>
  <c r="P30" i="2"/>
  <c r="O30" i="2"/>
  <c r="N30" i="2"/>
  <c r="M30" i="2"/>
  <c r="K30" i="2"/>
  <c r="I30" i="2"/>
  <c r="G30" i="2"/>
  <c r="E30" i="2"/>
  <c r="Q29" i="2"/>
  <c r="P29" i="2"/>
  <c r="O29" i="2"/>
  <c r="N29" i="2"/>
  <c r="M29" i="2"/>
  <c r="K29" i="2"/>
  <c r="I29" i="2"/>
  <c r="G29" i="2"/>
  <c r="E29" i="2"/>
  <c r="Q28" i="2"/>
  <c r="P28" i="2"/>
  <c r="O28" i="2"/>
  <c r="N28" i="2"/>
  <c r="M28" i="2"/>
  <c r="K28" i="2"/>
  <c r="I28" i="2"/>
  <c r="G28" i="2"/>
  <c r="E28" i="2"/>
  <c r="Q27" i="2"/>
  <c r="P27" i="2"/>
  <c r="O27" i="2"/>
  <c r="N27" i="2"/>
  <c r="M27" i="2"/>
  <c r="K27" i="2"/>
  <c r="I27" i="2"/>
  <c r="G27" i="2"/>
  <c r="E27" i="2"/>
  <c r="Q26" i="2"/>
  <c r="P26" i="2"/>
  <c r="O26" i="2"/>
  <c r="N26" i="2"/>
  <c r="M26" i="2"/>
  <c r="K26" i="2"/>
  <c r="I26" i="2"/>
  <c r="G26" i="2"/>
  <c r="E26" i="2"/>
  <c r="Q25" i="2"/>
  <c r="P25" i="2"/>
  <c r="O25" i="2"/>
  <c r="N25" i="2"/>
  <c r="M25" i="2"/>
  <c r="K25" i="2"/>
  <c r="I25" i="2"/>
  <c r="G25" i="2"/>
  <c r="E25" i="2"/>
  <c r="Q24" i="2"/>
  <c r="P24" i="2"/>
  <c r="O24" i="2"/>
  <c r="N24" i="2"/>
  <c r="M24" i="2"/>
  <c r="K24" i="2"/>
  <c r="I24" i="2"/>
  <c r="G24" i="2"/>
  <c r="E24" i="2"/>
  <c r="Q23" i="2"/>
  <c r="P23" i="2"/>
  <c r="O23" i="2"/>
  <c r="N23" i="2"/>
  <c r="M23" i="2"/>
  <c r="K23" i="2"/>
  <c r="I23" i="2"/>
  <c r="G23" i="2"/>
  <c r="E23" i="2"/>
  <c r="Q22" i="2"/>
  <c r="P22" i="2"/>
  <c r="O22" i="2"/>
  <c r="N22" i="2"/>
  <c r="M22" i="2"/>
  <c r="K22" i="2"/>
  <c r="I22" i="2"/>
  <c r="G22" i="2"/>
  <c r="E22" i="2"/>
  <c r="Q21" i="2"/>
  <c r="P21" i="2"/>
  <c r="O21" i="2"/>
  <c r="N21" i="2"/>
  <c r="M21" i="2"/>
  <c r="K21" i="2"/>
  <c r="I21" i="2"/>
  <c r="G21" i="2"/>
  <c r="E21" i="2"/>
  <c r="Q20" i="2"/>
  <c r="P20" i="2"/>
  <c r="O20" i="2"/>
  <c r="N20" i="2"/>
  <c r="M20" i="2"/>
  <c r="K20" i="2"/>
  <c r="I20" i="2"/>
  <c r="G20" i="2"/>
  <c r="E20" i="2"/>
  <c r="Q19" i="2"/>
  <c r="P19" i="2"/>
  <c r="O19" i="2"/>
  <c r="N19" i="2"/>
  <c r="M19" i="2"/>
  <c r="K19" i="2"/>
  <c r="I19" i="2"/>
  <c r="G19" i="2"/>
  <c r="E19" i="2"/>
  <c r="Q18" i="2"/>
  <c r="P18" i="2"/>
  <c r="O18" i="2"/>
  <c r="N18" i="2"/>
  <c r="M18" i="2"/>
  <c r="K18" i="2"/>
  <c r="I18" i="2"/>
  <c r="G18" i="2"/>
  <c r="E18" i="2"/>
  <c r="Q17" i="2"/>
  <c r="P17" i="2"/>
  <c r="O17" i="2"/>
  <c r="N17" i="2"/>
  <c r="M17" i="2"/>
  <c r="K17" i="2"/>
  <c r="I17" i="2"/>
  <c r="G17" i="2"/>
  <c r="E17" i="2"/>
  <c r="Q16" i="2"/>
  <c r="P16" i="2"/>
  <c r="O16" i="2"/>
  <c r="N16" i="2"/>
  <c r="M16" i="2"/>
  <c r="K16" i="2"/>
  <c r="I16" i="2"/>
  <c r="G16" i="2"/>
  <c r="E16" i="2"/>
  <c r="Q15" i="2"/>
  <c r="P15" i="2"/>
  <c r="O15" i="2"/>
  <c r="N15" i="2"/>
  <c r="M15" i="2"/>
  <c r="K15" i="2"/>
  <c r="I15" i="2"/>
  <c r="G15" i="2"/>
  <c r="E15" i="2"/>
  <c r="Q14" i="2"/>
  <c r="P14" i="2"/>
  <c r="O14" i="2"/>
  <c r="N14" i="2"/>
  <c r="M14" i="2"/>
  <c r="K14" i="2"/>
  <c r="I14" i="2"/>
  <c r="G14" i="2"/>
  <c r="E14" i="2"/>
  <c r="Q13" i="2"/>
  <c r="P13" i="2"/>
  <c r="O13" i="2"/>
  <c r="N13" i="2"/>
  <c r="M13" i="2"/>
  <c r="K13" i="2"/>
  <c r="I13" i="2"/>
  <c r="G13" i="2"/>
  <c r="E13" i="2"/>
  <c r="Q12" i="2"/>
  <c r="P12" i="2"/>
  <c r="O12" i="2"/>
  <c r="N12" i="2"/>
  <c r="M12" i="2"/>
  <c r="K12" i="2"/>
  <c r="I12" i="2"/>
  <c r="G12" i="2"/>
  <c r="E12" i="2"/>
  <c r="Q11" i="2"/>
  <c r="P11" i="2"/>
  <c r="O11" i="2"/>
  <c r="N11" i="2"/>
  <c r="M11" i="2"/>
  <c r="K11" i="2"/>
  <c r="I11" i="2"/>
  <c r="G11" i="2"/>
  <c r="E11" i="2"/>
  <c r="Q10" i="2"/>
  <c r="P10" i="2"/>
  <c r="O10" i="2"/>
  <c r="N10" i="2"/>
  <c r="M10" i="2"/>
  <c r="K10" i="2"/>
  <c r="I10" i="2"/>
  <c r="G10" i="2"/>
  <c r="E10" i="2"/>
  <c r="Q9" i="2"/>
  <c r="P9" i="2"/>
  <c r="O9" i="2"/>
  <c r="N9" i="2"/>
  <c r="M9" i="2"/>
  <c r="K9" i="2"/>
  <c r="I9" i="2"/>
  <c r="G9" i="2"/>
  <c r="E9" i="2"/>
  <c r="Q8" i="2"/>
  <c r="P8" i="2"/>
  <c r="O8" i="2"/>
  <c r="N8" i="2"/>
  <c r="M8" i="2"/>
  <c r="K8" i="2"/>
  <c r="I8" i="2"/>
  <c r="G8" i="2"/>
  <c r="E8" i="2"/>
  <c r="Q7" i="2"/>
  <c r="P7" i="2"/>
  <c r="O7" i="2"/>
  <c r="N7" i="2"/>
  <c r="M7" i="2"/>
  <c r="K7" i="2"/>
  <c r="I7" i="2"/>
  <c r="G7" i="2"/>
  <c r="E7" i="2"/>
  <c r="Q6" i="2"/>
  <c r="P6" i="2"/>
  <c r="O6" i="2"/>
  <c r="N6" i="2"/>
  <c r="M6" i="2"/>
  <c r="K6" i="2"/>
  <c r="I6" i="2"/>
  <c r="G6" i="2"/>
  <c r="E6" i="2"/>
  <c r="O5" i="2"/>
  <c r="L5" i="2"/>
  <c r="M5" i="2" s="1"/>
  <c r="K5" i="2"/>
  <c r="J5" i="2"/>
  <c r="Q5" i="2" s="1"/>
  <c r="H5" i="2"/>
  <c r="I5" i="2" s="1"/>
  <c r="F5" i="2"/>
  <c r="G5" i="2" s="1"/>
  <c r="D5" i="2"/>
  <c r="E5" i="2" s="1"/>
  <c r="P579" i="1"/>
  <c r="K579" i="1"/>
  <c r="P578" i="1"/>
  <c r="K578" i="1"/>
  <c r="P577" i="1"/>
  <c r="K577" i="1"/>
  <c r="P576" i="1"/>
  <c r="K576" i="1"/>
  <c r="P575" i="1"/>
  <c r="K575" i="1"/>
  <c r="P574" i="1"/>
  <c r="K574" i="1"/>
  <c r="P573" i="1"/>
  <c r="K573" i="1"/>
  <c r="P572" i="1"/>
  <c r="K572" i="1"/>
  <c r="P571" i="1"/>
  <c r="K571" i="1"/>
  <c r="P570" i="1"/>
  <c r="K570" i="1"/>
  <c r="P569" i="1"/>
  <c r="K569" i="1"/>
  <c r="P568" i="1"/>
  <c r="K568" i="1"/>
  <c r="P567" i="1"/>
  <c r="K567" i="1"/>
  <c r="P566" i="1"/>
  <c r="K566" i="1"/>
  <c r="P565" i="1"/>
  <c r="K565" i="1"/>
  <c r="Q564" i="1"/>
  <c r="P564" i="1"/>
  <c r="M564" i="1"/>
  <c r="K564" i="1"/>
  <c r="Q563" i="1"/>
  <c r="P563" i="1"/>
  <c r="M563" i="1"/>
  <c r="K563" i="1"/>
  <c r="P562" i="1"/>
  <c r="K562" i="1"/>
  <c r="P561" i="1"/>
  <c r="K561" i="1"/>
  <c r="P560" i="1"/>
  <c r="K560" i="1"/>
  <c r="P559" i="1"/>
  <c r="K559" i="1"/>
  <c r="P558" i="1"/>
  <c r="K558" i="1"/>
  <c r="P557" i="1"/>
  <c r="K557" i="1"/>
  <c r="P556" i="1"/>
  <c r="K556" i="1"/>
  <c r="P555" i="1"/>
  <c r="K555" i="1"/>
  <c r="P554" i="1"/>
  <c r="K554" i="1"/>
  <c r="Q553" i="1"/>
  <c r="P553" i="1"/>
  <c r="M553" i="1"/>
  <c r="K553" i="1"/>
  <c r="P552" i="1"/>
  <c r="K552" i="1"/>
  <c r="P551" i="1"/>
  <c r="K551" i="1"/>
  <c r="P550" i="1"/>
  <c r="K550" i="1"/>
  <c r="P549" i="1"/>
  <c r="K549" i="1"/>
  <c r="P548" i="1"/>
  <c r="K548" i="1"/>
  <c r="P547" i="1"/>
  <c r="K547" i="1"/>
  <c r="P546" i="1"/>
  <c r="K546" i="1"/>
  <c r="P545" i="1"/>
  <c r="K545" i="1"/>
  <c r="P544" i="1"/>
  <c r="K544" i="1"/>
  <c r="P543" i="1"/>
  <c r="K543" i="1"/>
  <c r="P542" i="1"/>
  <c r="K542" i="1"/>
  <c r="Q541" i="1"/>
  <c r="P541" i="1"/>
  <c r="M541" i="1"/>
  <c r="K541" i="1"/>
  <c r="Q540" i="1"/>
  <c r="P540" i="1"/>
  <c r="M540" i="1"/>
  <c r="K540" i="1"/>
  <c r="P539" i="1"/>
  <c r="K539" i="1"/>
  <c r="P538" i="1"/>
  <c r="K538" i="1"/>
  <c r="P537" i="1"/>
  <c r="K537" i="1"/>
  <c r="P536" i="1"/>
  <c r="K536" i="1"/>
  <c r="P535" i="1"/>
  <c r="K535" i="1"/>
  <c r="P534" i="1"/>
  <c r="K534" i="1"/>
  <c r="P533" i="1"/>
  <c r="K533" i="1"/>
  <c r="P532" i="1"/>
  <c r="K532" i="1"/>
  <c r="P531" i="1"/>
  <c r="K531" i="1"/>
  <c r="I531" i="1"/>
  <c r="O530" i="1"/>
  <c r="I530" i="1"/>
  <c r="O529" i="1"/>
  <c r="I529" i="1"/>
  <c r="O528" i="1"/>
  <c r="I528" i="1"/>
  <c r="O527" i="1"/>
  <c r="I527" i="1"/>
  <c r="O526" i="1"/>
  <c r="I526" i="1"/>
  <c r="Q525" i="1"/>
  <c r="P525" i="1"/>
  <c r="O525" i="1"/>
  <c r="M525" i="1"/>
  <c r="K525" i="1"/>
  <c r="I525" i="1"/>
  <c r="O524" i="1"/>
  <c r="I524" i="1"/>
  <c r="O523" i="1"/>
  <c r="I523" i="1"/>
  <c r="O522" i="1"/>
  <c r="I522" i="1"/>
  <c r="O521" i="1"/>
  <c r="I521" i="1"/>
  <c r="O520" i="1"/>
  <c r="I520" i="1"/>
  <c r="P519" i="1"/>
  <c r="O519" i="1"/>
  <c r="K519" i="1"/>
  <c r="I519" i="1"/>
  <c r="O518" i="1"/>
  <c r="I518" i="1"/>
  <c r="Q517" i="1"/>
  <c r="P517" i="1"/>
  <c r="O517" i="1"/>
  <c r="M517" i="1"/>
  <c r="K517" i="1"/>
  <c r="I517" i="1"/>
  <c r="O516" i="1"/>
  <c r="I516" i="1"/>
  <c r="P515" i="1"/>
  <c r="O515" i="1"/>
  <c r="K515" i="1"/>
  <c r="I515" i="1"/>
  <c r="O514" i="1"/>
  <c r="I514" i="1"/>
  <c r="O513" i="1"/>
  <c r="I513" i="1"/>
  <c r="O512" i="1"/>
  <c r="I512" i="1"/>
  <c r="P511" i="1"/>
  <c r="O511" i="1"/>
  <c r="K511" i="1"/>
  <c r="I511" i="1"/>
  <c r="O510" i="1"/>
  <c r="I510" i="1"/>
  <c r="O509" i="1"/>
  <c r="I509" i="1"/>
  <c r="P508" i="1"/>
  <c r="O508" i="1"/>
  <c r="K508" i="1"/>
  <c r="I508" i="1"/>
  <c r="P507" i="1"/>
  <c r="O507" i="1"/>
  <c r="K507" i="1"/>
  <c r="I507" i="1"/>
  <c r="Q506" i="1"/>
  <c r="P506" i="1"/>
  <c r="O506" i="1"/>
  <c r="M506" i="1"/>
  <c r="K506" i="1"/>
  <c r="I506" i="1"/>
  <c r="O505" i="1"/>
  <c r="I505" i="1"/>
  <c r="P504" i="1"/>
  <c r="O504" i="1"/>
  <c r="K504" i="1"/>
  <c r="I504" i="1"/>
  <c r="O503" i="1"/>
  <c r="I503" i="1"/>
  <c r="Q502" i="1"/>
  <c r="P502" i="1"/>
  <c r="O502" i="1"/>
  <c r="M502" i="1"/>
  <c r="K502" i="1"/>
  <c r="I502" i="1"/>
  <c r="O501" i="1"/>
  <c r="I501" i="1"/>
  <c r="Q500" i="1"/>
  <c r="P500" i="1"/>
  <c r="O500" i="1"/>
  <c r="M500" i="1"/>
  <c r="K500" i="1"/>
  <c r="I500" i="1"/>
  <c r="P499" i="1"/>
  <c r="O499" i="1"/>
  <c r="K499" i="1"/>
  <c r="I499" i="1"/>
  <c r="O498" i="1"/>
  <c r="I498" i="1"/>
  <c r="P497" i="1"/>
  <c r="O497" i="1"/>
  <c r="K497" i="1"/>
  <c r="I497" i="1"/>
  <c r="O496" i="1"/>
  <c r="I496" i="1"/>
  <c r="Q495" i="1"/>
  <c r="P495" i="1"/>
  <c r="O495" i="1"/>
  <c r="M495" i="1"/>
  <c r="K495" i="1"/>
  <c r="I495" i="1"/>
  <c r="P494" i="1"/>
  <c r="O494" i="1"/>
  <c r="K494" i="1"/>
  <c r="I494" i="1"/>
  <c r="Q493" i="1"/>
  <c r="P493" i="1"/>
  <c r="O493" i="1"/>
  <c r="M493" i="1"/>
  <c r="K493" i="1"/>
  <c r="I493" i="1"/>
  <c r="P492" i="1"/>
  <c r="O492" i="1"/>
  <c r="K492" i="1"/>
  <c r="I492" i="1"/>
  <c r="O491" i="1"/>
  <c r="I491" i="1"/>
  <c r="O490" i="1"/>
  <c r="I490" i="1"/>
  <c r="P489" i="1"/>
  <c r="O489" i="1"/>
  <c r="K489" i="1"/>
  <c r="I489" i="1"/>
  <c r="O488" i="1"/>
  <c r="I488" i="1"/>
  <c r="Q487" i="1"/>
  <c r="P487" i="1"/>
  <c r="O487" i="1"/>
  <c r="M487" i="1"/>
  <c r="K487" i="1"/>
  <c r="I487" i="1"/>
  <c r="Q486" i="1"/>
  <c r="P486" i="1"/>
  <c r="O486" i="1"/>
  <c r="M486" i="1"/>
  <c r="K486" i="1"/>
  <c r="I486" i="1"/>
  <c r="O485" i="1"/>
  <c r="I485" i="1"/>
  <c r="Q484" i="1"/>
  <c r="P484" i="1"/>
  <c r="O484" i="1"/>
  <c r="M484" i="1"/>
  <c r="K484" i="1"/>
  <c r="I484" i="1"/>
  <c r="Q483" i="1"/>
  <c r="P483" i="1"/>
  <c r="O483" i="1"/>
  <c r="M483" i="1"/>
  <c r="K483" i="1"/>
  <c r="I483" i="1"/>
  <c r="O482" i="1"/>
  <c r="I482" i="1"/>
  <c r="O481" i="1"/>
  <c r="I481" i="1"/>
  <c r="Q480" i="1"/>
  <c r="P480" i="1"/>
  <c r="O480" i="1"/>
  <c r="M480" i="1"/>
  <c r="K480" i="1"/>
  <c r="I480" i="1"/>
  <c r="P479" i="1"/>
  <c r="O479" i="1"/>
  <c r="K479" i="1"/>
  <c r="I479" i="1"/>
  <c r="P478" i="1"/>
  <c r="O478" i="1"/>
  <c r="K478" i="1"/>
  <c r="I478" i="1"/>
  <c r="P477" i="1"/>
  <c r="O477" i="1"/>
  <c r="K477" i="1"/>
  <c r="I477" i="1"/>
  <c r="Q476" i="1"/>
  <c r="P476" i="1"/>
  <c r="O476" i="1"/>
  <c r="M476" i="1"/>
  <c r="K476" i="1"/>
  <c r="I476" i="1"/>
  <c r="O475" i="1"/>
  <c r="I475" i="1"/>
  <c r="N474" i="1"/>
  <c r="G474" i="1"/>
  <c r="Q473" i="1"/>
  <c r="P473" i="1"/>
  <c r="O473" i="1"/>
  <c r="N473" i="1"/>
  <c r="M473" i="1"/>
  <c r="K473" i="1"/>
  <c r="I473" i="1"/>
  <c r="G473" i="1"/>
  <c r="P472" i="1"/>
  <c r="O472" i="1"/>
  <c r="N472" i="1"/>
  <c r="K472" i="1"/>
  <c r="I472" i="1"/>
  <c r="G472" i="1"/>
  <c r="N471" i="1"/>
  <c r="G471" i="1"/>
  <c r="P470" i="1"/>
  <c r="O470" i="1"/>
  <c r="N470" i="1"/>
  <c r="K470" i="1"/>
  <c r="I470" i="1"/>
  <c r="G470" i="1"/>
  <c r="O469" i="1"/>
  <c r="N469" i="1"/>
  <c r="I469" i="1"/>
  <c r="G469" i="1"/>
  <c r="O468" i="1"/>
  <c r="N468" i="1"/>
  <c r="I468" i="1"/>
  <c r="G468" i="1"/>
  <c r="Q467" i="1"/>
  <c r="P467" i="1"/>
  <c r="O467" i="1"/>
  <c r="N467" i="1"/>
  <c r="M467" i="1"/>
  <c r="K467" i="1"/>
  <c r="I467" i="1"/>
  <c r="G467" i="1"/>
  <c r="N466" i="1"/>
  <c r="G466" i="1"/>
  <c r="P465" i="1"/>
  <c r="O465" i="1"/>
  <c r="N465" i="1"/>
  <c r="K465" i="1"/>
  <c r="I465" i="1"/>
  <c r="G465" i="1"/>
  <c r="N464" i="1"/>
  <c r="G464" i="1"/>
  <c r="P463" i="1"/>
  <c r="O463" i="1"/>
  <c r="N463" i="1"/>
  <c r="K463" i="1"/>
  <c r="I463" i="1"/>
  <c r="G463" i="1"/>
  <c r="N462" i="1"/>
  <c r="G462" i="1"/>
  <c r="P461" i="1"/>
  <c r="N461" i="1"/>
  <c r="K461" i="1"/>
  <c r="G461" i="1"/>
  <c r="O460" i="1"/>
  <c r="N460" i="1"/>
  <c r="I460" i="1"/>
  <c r="G460" i="1"/>
  <c r="N459" i="1"/>
  <c r="G459" i="1"/>
  <c r="Q458" i="1"/>
  <c r="P458" i="1"/>
  <c r="N458" i="1"/>
  <c r="M458" i="1"/>
  <c r="K458" i="1"/>
  <c r="G458" i="1"/>
  <c r="Q457" i="1"/>
  <c r="P457" i="1"/>
  <c r="O457" i="1"/>
  <c r="N457" i="1"/>
  <c r="M457" i="1"/>
  <c r="K457" i="1"/>
  <c r="I457" i="1"/>
  <c r="G457" i="1"/>
  <c r="P456" i="1"/>
  <c r="O456" i="1"/>
  <c r="N456" i="1"/>
  <c r="K456" i="1"/>
  <c r="I456" i="1"/>
  <c r="G456" i="1"/>
  <c r="N455" i="1"/>
  <c r="G455" i="1"/>
  <c r="N454" i="1"/>
  <c r="G454" i="1"/>
  <c r="P453" i="1"/>
  <c r="O453" i="1"/>
  <c r="N453" i="1"/>
  <c r="K453" i="1"/>
  <c r="I453" i="1"/>
  <c r="G453" i="1"/>
  <c r="N452" i="1"/>
  <c r="G452" i="1"/>
  <c r="O451" i="1"/>
  <c r="N451" i="1"/>
  <c r="I451" i="1"/>
  <c r="G451" i="1"/>
  <c r="P450" i="1"/>
  <c r="O450" i="1"/>
  <c r="N450" i="1"/>
  <c r="K450" i="1"/>
  <c r="I450" i="1"/>
  <c r="G450" i="1"/>
  <c r="N449" i="1"/>
  <c r="G449" i="1"/>
  <c r="P448" i="1"/>
  <c r="O448" i="1"/>
  <c r="N448" i="1"/>
  <c r="K448" i="1"/>
  <c r="I448" i="1"/>
  <c r="G448" i="1"/>
  <c r="O447" i="1"/>
  <c r="N447" i="1"/>
  <c r="I447" i="1"/>
  <c r="G447" i="1"/>
  <c r="Q446" i="1"/>
  <c r="P446" i="1"/>
  <c r="O446" i="1"/>
  <c r="N446" i="1"/>
  <c r="M446" i="1"/>
  <c r="K446" i="1"/>
  <c r="I446" i="1"/>
  <c r="G446" i="1"/>
  <c r="Q445" i="1"/>
  <c r="P445" i="1"/>
  <c r="N445" i="1"/>
  <c r="M445" i="1"/>
  <c r="K445" i="1"/>
  <c r="G445" i="1"/>
  <c r="N444" i="1"/>
  <c r="G444" i="1"/>
  <c r="O443" i="1"/>
  <c r="N443" i="1"/>
  <c r="I443" i="1"/>
  <c r="G443" i="1"/>
  <c r="N442" i="1"/>
  <c r="G442" i="1"/>
  <c r="N441" i="1"/>
  <c r="G441" i="1"/>
  <c r="N440" i="1"/>
  <c r="G440" i="1"/>
  <c r="P439" i="1"/>
  <c r="O439" i="1"/>
  <c r="N439" i="1"/>
  <c r="K439" i="1"/>
  <c r="I439" i="1"/>
  <c r="G439" i="1"/>
  <c r="N438" i="1"/>
  <c r="G438" i="1"/>
  <c r="Q437" i="1"/>
  <c r="P437" i="1"/>
  <c r="O437" i="1"/>
  <c r="N437" i="1"/>
  <c r="M437" i="1"/>
  <c r="K437" i="1"/>
  <c r="I437" i="1"/>
  <c r="G437" i="1"/>
  <c r="P436" i="1"/>
  <c r="N436" i="1"/>
  <c r="K436" i="1"/>
  <c r="G436" i="1"/>
  <c r="P435" i="1"/>
  <c r="N435" i="1"/>
  <c r="K435" i="1"/>
  <c r="G435" i="1"/>
  <c r="N434" i="1"/>
  <c r="G434" i="1"/>
  <c r="N433" i="1"/>
  <c r="G433" i="1"/>
  <c r="N432" i="1"/>
  <c r="G432" i="1"/>
  <c r="Q431" i="1"/>
  <c r="P431" i="1"/>
  <c r="O431" i="1"/>
  <c r="N431" i="1"/>
  <c r="M431" i="1"/>
  <c r="K431" i="1"/>
  <c r="I431" i="1"/>
  <c r="G431" i="1"/>
  <c r="Q430" i="1"/>
  <c r="P430" i="1"/>
  <c r="N430" i="1"/>
  <c r="M430" i="1"/>
  <c r="K430" i="1"/>
  <c r="G430" i="1"/>
  <c r="Q429" i="1"/>
  <c r="P429" i="1"/>
  <c r="N429" i="1"/>
  <c r="M429" i="1"/>
  <c r="K429" i="1"/>
  <c r="I429" i="1"/>
  <c r="G429" i="1"/>
  <c r="N428" i="1"/>
  <c r="G428" i="1"/>
  <c r="P427" i="1"/>
  <c r="O427" i="1"/>
  <c r="N427" i="1"/>
  <c r="K427" i="1"/>
  <c r="I427" i="1"/>
  <c r="G427" i="1"/>
  <c r="O426" i="1"/>
  <c r="N426" i="1"/>
  <c r="I426" i="1"/>
  <c r="G426" i="1"/>
  <c r="Q425" i="1"/>
  <c r="P425" i="1"/>
  <c r="O425" i="1"/>
  <c r="N425" i="1"/>
  <c r="M425" i="1"/>
  <c r="K425" i="1"/>
  <c r="I425" i="1"/>
  <c r="G425" i="1"/>
  <c r="P424" i="1"/>
  <c r="O424" i="1"/>
  <c r="N424" i="1"/>
  <c r="K424" i="1"/>
  <c r="I424" i="1"/>
  <c r="G424" i="1"/>
  <c r="N423" i="1"/>
  <c r="G423" i="1"/>
  <c r="N422" i="1"/>
  <c r="G422" i="1"/>
  <c r="N421" i="1"/>
  <c r="G421" i="1"/>
  <c r="N420" i="1"/>
  <c r="G420" i="1"/>
  <c r="P419" i="1"/>
  <c r="N419" i="1"/>
  <c r="K419" i="1"/>
  <c r="G419" i="1"/>
  <c r="P418" i="1"/>
  <c r="O418" i="1"/>
  <c r="N418" i="1"/>
  <c r="K418" i="1"/>
  <c r="I418" i="1"/>
  <c r="G418" i="1"/>
  <c r="P417" i="1"/>
  <c r="N417" i="1"/>
  <c r="K417" i="1"/>
  <c r="G417" i="1"/>
  <c r="Q416" i="1"/>
  <c r="P416" i="1"/>
  <c r="O416" i="1"/>
  <c r="N416" i="1"/>
  <c r="M416" i="1"/>
  <c r="K416" i="1"/>
  <c r="I416" i="1"/>
  <c r="G416" i="1"/>
  <c r="P415" i="1"/>
  <c r="O415" i="1"/>
  <c r="N415" i="1"/>
  <c r="K415" i="1"/>
  <c r="I415" i="1"/>
  <c r="G415" i="1"/>
  <c r="Q414" i="1"/>
  <c r="P414" i="1"/>
  <c r="O414" i="1"/>
  <c r="N414" i="1"/>
  <c r="M414" i="1"/>
  <c r="K414" i="1"/>
  <c r="I414" i="1"/>
  <c r="G414" i="1"/>
  <c r="Q413" i="1"/>
  <c r="P413" i="1"/>
  <c r="N413" i="1"/>
  <c r="M413" i="1"/>
  <c r="K413" i="1"/>
  <c r="G413" i="1"/>
  <c r="O412" i="1"/>
  <c r="N412" i="1"/>
  <c r="I412" i="1"/>
  <c r="G412" i="1"/>
  <c r="N411" i="1"/>
  <c r="G411" i="1"/>
  <c r="O410" i="1"/>
  <c r="N410" i="1"/>
  <c r="I410" i="1"/>
  <c r="G410" i="1"/>
  <c r="P409" i="1"/>
  <c r="N409" i="1"/>
  <c r="K409" i="1"/>
  <c r="G409" i="1"/>
  <c r="N408" i="1"/>
  <c r="G408" i="1"/>
  <c r="Q407" i="1"/>
  <c r="P407" i="1"/>
  <c r="O407" i="1"/>
  <c r="N407" i="1"/>
  <c r="M407" i="1"/>
  <c r="K407" i="1"/>
  <c r="I407" i="1"/>
  <c r="G407" i="1"/>
  <c r="O406" i="1"/>
  <c r="N406" i="1"/>
  <c r="I406" i="1"/>
  <c r="G406" i="1"/>
  <c r="O405" i="1"/>
  <c r="N405" i="1"/>
  <c r="I405" i="1"/>
  <c r="G405" i="1"/>
  <c r="P404" i="1"/>
  <c r="N404" i="1"/>
  <c r="K404" i="1"/>
  <c r="G404" i="1"/>
  <c r="E404" i="1"/>
  <c r="E403" i="1"/>
  <c r="E402" i="1"/>
  <c r="Q401" i="1"/>
  <c r="P401" i="1"/>
  <c r="O401" i="1"/>
  <c r="N401" i="1"/>
  <c r="M401" i="1"/>
  <c r="K401" i="1"/>
  <c r="I401" i="1"/>
  <c r="G401" i="1"/>
  <c r="E401" i="1"/>
  <c r="E400" i="1"/>
  <c r="P399" i="1"/>
  <c r="K399" i="1"/>
  <c r="E399" i="1"/>
  <c r="E398" i="1"/>
  <c r="P397" i="1"/>
  <c r="K397" i="1"/>
  <c r="E397" i="1"/>
  <c r="P396" i="1"/>
  <c r="O396" i="1"/>
  <c r="N396" i="1"/>
  <c r="K396" i="1"/>
  <c r="I396" i="1"/>
  <c r="G396" i="1"/>
  <c r="E396" i="1"/>
  <c r="Q395" i="1"/>
  <c r="P395" i="1"/>
  <c r="O395" i="1"/>
  <c r="N395" i="1"/>
  <c r="M395" i="1"/>
  <c r="K395" i="1"/>
  <c r="I395" i="1"/>
  <c r="G395" i="1"/>
  <c r="E395" i="1"/>
  <c r="E394" i="1"/>
  <c r="N393" i="1"/>
  <c r="G393" i="1"/>
  <c r="E393" i="1"/>
  <c r="Q392" i="1"/>
  <c r="P392" i="1"/>
  <c r="M392" i="1"/>
  <c r="K392" i="1"/>
  <c r="E392" i="1"/>
  <c r="O391" i="1"/>
  <c r="N391" i="1"/>
  <c r="I391" i="1"/>
  <c r="G391" i="1"/>
  <c r="E391" i="1"/>
  <c r="Q390" i="1"/>
  <c r="P390" i="1"/>
  <c r="O390" i="1"/>
  <c r="N390" i="1"/>
  <c r="M390" i="1"/>
  <c r="K390" i="1"/>
  <c r="I390" i="1"/>
  <c r="G390" i="1"/>
  <c r="E390" i="1"/>
  <c r="N389" i="1"/>
  <c r="G389" i="1"/>
  <c r="E389" i="1"/>
  <c r="P388" i="1"/>
  <c r="K388" i="1"/>
  <c r="E388" i="1"/>
  <c r="Q387" i="1"/>
  <c r="P387" i="1"/>
  <c r="O387" i="1"/>
  <c r="N387" i="1"/>
  <c r="M387" i="1"/>
  <c r="K387" i="1"/>
  <c r="I387" i="1"/>
  <c r="G387" i="1"/>
  <c r="E387" i="1"/>
  <c r="E386" i="1"/>
  <c r="P385" i="1"/>
  <c r="O385" i="1"/>
  <c r="N385" i="1"/>
  <c r="K385" i="1"/>
  <c r="I385" i="1"/>
  <c r="G385" i="1"/>
  <c r="E385" i="1"/>
  <c r="P384" i="1"/>
  <c r="O384" i="1"/>
  <c r="N384" i="1"/>
  <c r="K384" i="1"/>
  <c r="I384" i="1"/>
  <c r="G384" i="1"/>
  <c r="E384" i="1"/>
  <c r="O383" i="1"/>
  <c r="N383" i="1"/>
  <c r="I383" i="1"/>
  <c r="G383" i="1"/>
  <c r="E383" i="1"/>
  <c r="O382" i="1"/>
  <c r="N382" i="1"/>
  <c r="I382" i="1"/>
  <c r="G382" i="1"/>
  <c r="E382" i="1"/>
  <c r="P381" i="1"/>
  <c r="O381" i="1"/>
  <c r="K381" i="1"/>
  <c r="I381" i="1"/>
  <c r="E381" i="1"/>
  <c r="Q380" i="1"/>
  <c r="P380" i="1"/>
  <c r="O380" i="1"/>
  <c r="N380" i="1"/>
  <c r="M380" i="1"/>
  <c r="K380" i="1"/>
  <c r="I380" i="1"/>
  <c r="G380" i="1"/>
  <c r="E380" i="1"/>
  <c r="E379" i="1"/>
  <c r="Q378" i="1"/>
  <c r="P378" i="1"/>
  <c r="M378" i="1"/>
  <c r="K378" i="1"/>
  <c r="E378" i="1"/>
  <c r="P377" i="1"/>
  <c r="K377" i="1"/>
  <c r="E377" i="1"/>
  <c r="P376" i="1"/>
  <c r="K376" i="1"/>
  <c r="E376" i="1"/>
  <c r="P375" i="1"/>
  <c r="K375" i="1"/>
  <c r="E375" i="1"/>
  <c r="E374" i="1"/>
  <c r="E373" i="1"/>
  <c r="P372" i="1"/>
  <c r="O372" i="1"/>
  <c r="N372" i="1"/>
  <c r="K372" i="1"/>
  <c r="I372" i="1"/>
  <c r="G372" i="1"/>
  <c r="E372" i="1"/>
  <c r="P371" i="1"/>
  <c r="K371" i="1"/>
  <c r="E371" i="1"/>
  <c r="Q370" i="1"/>
  <c r="P370" i="1"/>
  <c r="O370" i="1"/>
  <c r="N370" i="1"/>
  <c r="M370" i="1"/>
  <c r="K370" i="1"/>
  <c r="I370" i="1"/>
  <c r="G370" i="1"/>
  <c r="E370" i="1"/>
  <c r="E369" i="1"/>
  <c r="P368" i="1"/>
  <c r="O368" i="1"/>
  <c r="K368" i="1"/>
  <c r="I368" i="1"/>
  <c r="E368" i="1"/>
  <c r="Q367" i="1"/>
  <c r="P367" i="1"/>
  <c r="O367" i="1"/>
  <c r="N367" i="1"/>
  <c r="M367" i="1"/>
  <c r="K367" i="1"/>
  <c r="I367" i="1"/>
  <c r="G367" i="1"/>
  <c r="E367" i="1"/>
  <c r="P366" i="1"/>
  <c r="K366" i="1"/>
  <c r="E366" i="1"/>
  <c r="O365" i="1"/>
  <c r="N365" i="1"/>
  <c r="I365" i="1"/>
  <c r="G365" i="1"/>
  <c r="E365" i="1"/>
  <c r="P364" i="1"/>
  <c r="K364" i="1"/>
  <c r="E364" i="1"/>
  <c r="P363" i="1"/>
  <c r="K363" i="1"/>
  <c r="E363" i="1"/>
  <c r="O362" i="1"/>
  <c r="I362" i="1"/>
  <c r="E362" i="1"/>
  <c r="P361" i="1"/>
  <c r="K361" i="1"/>
  <c r="E361" i="1"/>
  <c r="P360" i="1"/>
  <c r="K360" i="1"/>
  <c r="E360" i="1"/>
  <c r="P359" i="1"/>
  <c r="K359" i="1"/>
  <c r="E359" i="1"/>
  <c r="E358" i="1"/>
  <c r="E357" i="1"/>
  <c r="E356" i="1"/>
  <c r="O355" i="1"/>
  <c r="I355" i="1"/>
  <c r="E355" i="1"/>
  <c r="Q354" i="1"/>
  <c r="P354" i="1"/>
  <c r="O354" i="1"/>
  <c r="N354" i="1"/>
  <c r="M354" i="1"/>
  <c r="K354" i="1"/>
  <c r="I354" i="1"/>
  <c r="G354" i="1"/>
  <c r="E354" i="1"/>
  <c r="O353" i="1"/>
  <c r="N353" i="1"/>
  <c r="I353" i="1"/>
  <c r="G353" i="1"/>
  <c r="E353" i="1"/>
  <c r="E352" i="1"/>
  <c r="P351" i="1"/>
  <c r="O351" i="1"/>
  <c r="N351" i="1"/>
  <c r="K351" i="1"/>
  <c r="I351" i="1"/>
  <c r="G351" i="1"/>
  <c r="E351" i="1"/>
  <c r="P350" i="1"/>
  <c r="O350" i="1"/>
  <c r="N350" i="1"/>
  <c r="K350" i="1"/>
  <c r="I350" i="1"/>
  <c r="G350" i="1"/>
  <c r="E350" i="1"/>
  <c r="Q349" i="1"/>
  <c r="P349" i="1"/>
  <c r="O349" i="1"/>
  <c r="N349" i="1"/>
  <c r="M349" i="1"/>
  <c r="K349" i="1"/>
  <c r="I349" i="1"/>
  <c r="G349" i="1"/>
  <c r="E349" i="1"/>
  <c r="N348" i="1"/>
  <c r="G348" i="1"/>
  <c r="E348" i="1"/>
  <c r="O347" i="1"/>
  <c r="N347" i="1"/>
  <c r="I347" i="1"/>
  <c r="G347" i="1"/>
  <c r="E347" i="1"/>
  <c r="E346" i="1"/>
  <c r="P345" i="1"/>
  <c r="O345" i="1"/>
  <c r="K345" i="1"/>
  <c r="I345" i="1"/>
  <c r="E345" i="1"/>
  <c r="E344" i="1"/>
  <c r="Q343" i="1"/>
  <c r="P343" i="1"/>
  <c r="M343" i="1"/>
  <c r="K343" i="1"/>
  <c r="E343" i="1"/>
  <c r="O342" i="1"/>
  <c r="I342" i="1"/>
  <c r="E342" i="1"/>
  <c r="Q341" i="1"/>
  <c r="P341" i="1"/>
  <c r="O341" i="1"/>
  <c r="M341" i="1"/>
  <c r="K341" i="1"/>
  <c r="I341" i="1"/>
  <c r="E341" i="1"/>
  <c r="Q340" i="1"/>
  <c r="P340" i="1"/>
  <c r="O340" i="1"/>
  <c r="N340" i="1"/>
  <c r="M340" i="1"/>
  <c r="K340" i="1"/>
  <c r="I340" i="1"/>
  <c r="G340" i="1"/>
  <c r="E340" i="1"/>
  <c r="E339" i="1"/>
  <c r="Q338" i="1"/>
  <c r="P338" i="1"/>
  <c r="O338" i="1"/>
  <c r="M338" i="1"/>
  <c r="K338" i="1"/>
  <c r="I338" i="1"/>
  <c r="E338" i="1"/>
  <c r="Q337" i="1"/>
  <c r="P337" i="1"/>
  <c r="O337" i="1"/>
  <c r="N337" i="1"/>
  <c r="M337" i="1"/>
  <c r="K337" i="1"/>
  <c r="I337" i="1"/>
  <c r="G337" i="1"/>
  <c r="E337" i="1"/>
  <c r="P336" i="1"/>
  <c r="O336" i="1"/>
  <c r="N336" i="1"/>
  <c r="K336" i="1"/>
  <c r="I336" i="1"/>
  <c r="G336" i="1"/>
  <c r="E336" i="1"/>
  <c r="Q335" i="1"/>
  <c r="P335" i="1"/>
  <c r="O335" i="1"/>
  <c r="M335" i="1"/>
  <c r="K335" i="1"/>
  <c r="I335" i="1"/>
  <c r="E335" i="1"/>
  <c r="P334" i="1"/>
  <c r="O334" i="1"/>
  <c r="N334" i="1"/>
  <c r="K334" i="1"/>
  <c r="I334" i="1"/>
  <c r="G334" i="1"/>
  <c r="E334" i="1"/>
  <c r="Q333" i="1"/>
  <c r="P333" i="1"/>
  <c r="O333" i="1"/>
  <c r="N333" i="1"/>
  <c r="M333" i="1"/>
  <c r="K333" i="1"/>
  <c r="I333" i="1"/>
  <c r="G333" i="1"/>
  <c r="E333" i="1"/>
  <c r="P332" i="1"/>
  <c r="O332" i="1"/>
  <c r="N332" i="1"/>
  <c r="K332" i="1"/>
  <c r="I332" i="1"/>
  <c r="G332" i="1"/>
  <c r="E332" i="1"/>
  <c r="Q331" i="1"/>
  <c r="P331" i="1"/>
  <c r="O331" i="1"/>
  <c r="N331" i="1"/>
  <c r="M331" i="1"/>
  <c r="K331" i="1"/>
  <c r="I331" i="1"/>
  <c r="G331" i="1"/>
  <c r="E331" i="1"/>
  <c r="N330" i="1"/>
  <c r="G330" i="1"/>
  <c r="E330" i="1"/>
  <c r="Q329" i="1"/>
  <c r="P329" i="1"/>
  <c r="O329" i="1"/>
  <c r="N329" i="1"/>
  <c r="M329" i="1"/>
  <c r="K329" i="1"/>
  <c r="I329" i="1"/>
  <c r="G329" i="1"/>
  <c r="E329" i="1"/>
  <c r="O328" i="1"/>
  <c r="K328" i="1"/>
  <c r="I328" i="1"/>
  <c r="E328" i="1"/>
  <c r="Q327" i="1"/>
  <c r="P327" i="1"/>
  <c r="O327" i="1"/>
  <c r="N327" i="1"/>
  <c r="M327" i="1"/>
  <c r="K327" i="1"/>
  <c r="I327" i="1"/>
  <c r="G327" i="1"/>
  <c r="E327" i="1"/>
  <c r="E326" i="1"/>
  <c r="N325" i="1"/>
  <c r="G325" i="1"/>
  <c r="E325" i="1"/>
  <c r="Q324" i="1"/>
  <c r="P324" i="1"/>
  <c r="N324" i="1"/>
  <c r="M324" i="1"/>
  <c r="K324" i="1"/>
  <c r="G324" i="1"/>
  <c r="E324" i="1"/>
  <c r="E323" i="1"/>
  <c r="P322" i="1"/>
  <c r="O322" i="1"/>
  <c r="N322" i="1"/>
  <c r="K322" i="1"/>
  <c r="I322" i="1"/>
  <c r="G322" i="1"/>
  <c r="E322" i="1"/>
  <c r="Q321" i="1"/>
  <c r="P321" i="1"/>
  <c r="O321" i="1"/>
  <c r="N321" i="1"/>
  <c r="M321" i="1"/>
  <c r="K321" i="1"/>
  <c r="I321" i="1"/>
  <c r="G321" i="1"/>
  <c r="E321" i="1"/>
  <c r="Q320" i="1"/>
  <c r="P320" i="1"/>
  <c r="O320" i="1"/>
  <c r="M320" i="1"/>
  <c r="K320" i="1"/>
  <c r="I320" i="1"/>
  <c r="E320" i="1"/>
  <c r="E319" i="1"/>
  <c r="P318" i="1"/>
  <c r="K318" i="1"/>
  <c r="E318" i="1"/>
  <c r="Q317" i="1"/>
  <c r="P317" i="1"/>
  <c r="N317" i="1"/>
  <c r="M317" i="1"/>
  <c r="K317" i="1"/>
  <c r="G317" i="1"/>
  <c r="E317" i="1"/>
  <c r="P316" i="1"/>
  <c r="O316" i="1"/>
  <c r="N316" i="1"/>
  <c r="K316" i="1"/>
  <c r="I316" i="1"/>
  <c r="G316" i="1"/>
  <c r="E316" i="1"/>
  <c r="N315" i="1"/>
  <c r="G315" i="1"/>
  <c r="E315" i="1"/>
  <c r="Q314" i="1"/>
  <c r="P314" i="1"/>
  <c r="O314" i="1"/>
  <c r="N314" i="1"/>
  <c r="M314" i="1"/>
  <c r="K314" i="1"/>
  <c r="I314" i="1"/>
  <c r="G314" i="1"/>
  <c r="E314" i="1"/>
  <c r="O313" i="1"/>
  <c r="I313" i="1"/>
  <c r="E313" i="1"/>
  <c r="Q312" i="1"/>
  <c r="P312" i="1"/>
  <c r="O312" i="1"/>
  <c r="N312" i="1"/>
  <c r="M312" i="1"/>
  <c r="K312" i="1"/>
  <c r="I312" i="1"/>
  <c r="G312" i="1"/>
  <c r="E312" i="1"/>
  <c r="Q311" i="1"/>
  <c r="P311" i="1"/>
  <c r="O311" i="1"/>
  <c r="N311" i="1"/>
  <c r="M311" i="1"/>
  <c r="K311" i="1"/>
  <c r="I311" i="1"/>
  <c r="G311" i="1"/>
  <c r="E311" i="1"/>
  <c r="Q310" i="1"/>
  <c r="P310" i="1"/>
  <c r="O310" i="1"/>
  <c r="N310" i="1"/>
  <c r="M310" i="1"/>
  <c r="K310" i="1"/>
  <c r="I310" i="1"/>
  <c r="G310" i="1"/>
  <c r="E310" i="1"/>
  <c r="P309" i="1"/>
  <c r="N309" i="1"/>
  <c r="K309" i="1"/>
  <c r="G309" i="1"/>
  <c r="E309" i="1"/>
  <c r="P308" i="1"/>
  <c r="N308" i="1"/>
  <c r="K308" i="1"/>
  <c r="G308" i="1"/>
  <c r="E308" i="1"/>
  <c r="O307" i="1"/>
  <c r="N307" i="1"/>
  <c r="I307" i="1"/>
  <c r="G307" i="1"/>
  <c r="E307" i="1"/>
  <c r="Q306" i="1"/>
  <c r="P306" i="1"/>
  <c r="O306" i="1"/>
  <c r="N306" i="1"/>
  <c r="M306" i="1"/>
  <c r="K306" i="1"/>
  <c r="I306" i="1"/>
  <c r="G306" i="1"/>
  <c r="E306" i="1"/>
  <c r="Q305" i="1"/>
  <c r="P305" i="1"/>
  <c r="O305" i="1"/>
  <c r="M305" i="1"/>
  <c r="K305" i="1"/>
  <c r="I305" i="1"/>
  <c r="E305" i="1"/>
  <c r="Q304" i="1"/>
  <c r="P304" i="1"/>
  <c r="M304" i="1"/>
  <c r="K304" i="1"/>
  <c r="E304" i="1"/>
  <c r="Q303" i="1"/>
  <c r="P303" i="1"/>
  <c r="O303" i="1"/>
  <c r="N303" i="1"/>
  <c r="M303" i="1"/>
  <c r="K303" i="1"/>
  <c r="I303" i="1"/>
  <c r="G303" i="1"/>
  <c r="E303" i="1"/>
  <c r="Q302" i="1"/>
  <c r="P302" i="1"/>
  <c r="O302" i="1"/>
  <c r="N302" i="1"/>
  <c r="M302" i="1"/>
  <c r="K302" i="1"/>
  <c r="I302" i="1"/>
  <c r="G302" i="1"/>
  <c r="E302" i="1"/>
  <c r="Q301" i="1"/>
  <c r="P301" i="1"/>
  <c r="O301" i="1"/>
  <c r="N301" i="1"/>
  <c r="M301" i="1"/>
  <c r="K301" i="1"/>
  <c r="I301" i="1"/>
  <c r="G301" i="1"/>
  <c r="E301" i="1"/>
  <c r="E300" i="1"/>
  <c r="Q299" i="1"/>
  <c r="P299" i="1"/>
  <c r="O299" i="1"/>
  <c r="N299" i="1"/>
  <c r="M299" i="1"/>
  <c r="K299" i="1"/>
  <c r="I299" i="1"/>
  <c r="G299" i="1"/>
  <c r="E299" i="1"/>
  <c r="Q298" i="1"/>
  <c r="P298" i="1"/>
  <c r="O298" i="1"/>
  <c r="N298" i="1"/>
  <c r="M298" i="1"/>
  <c r="K298" i="1"/>
  <c r="I298" i="1"/>
  <c r="G298" i="1"/>
  <c r="E298" i="1"/>
  <c r="Q297" i="1"/>
  <c r="P297" i="1"/>
  <c r="O297" i="1"/>
  <c r="N297" i="1"/>
  <c r="M297" i="1"/>
  <c r="K297" i="1"/>
  <c r="I297" i="1"/>
  <c r="G297" i="1"/>
  <c r="E297" i="1"/>
  <c r="P296" i="1"/>
  <c r="N296" i="1"/>
  <c r="K296" i="1"/>
  <c r="G296" i="1"/>
  <c r="E296" i="1"/>
  <c r="O295" i="1"/>
  <c r="N295" i="1"/>
  <c r="I295" i="1"/>
  <c r="G295" i="1"/>
  <c r="E295" i="1"/>
  <c r="N294" i="1"/>
  <c r="G294" i="1"/>
  <c r="E294" i="1"/>
  <c r="N293" i="1"/>
  <c r="G293" i="1"/>
  <c r="E293" i="1"/>
  <c r="P292" i="1"/>
  <c r="O292" i="1"/>
  <c r="N292" i="1"/>
  <c r="K292" i="1"/>
  <c r="I292" i="1"/>
  <c r="G292" i="1"/>
  <c r="E292" i="1"/>
  <c r="P291" i="1"/>
  <c r="N291" i="1"/>
  <c r="K291" i="1"/>
  <c r="G291" i="1"/>
  <c r="E291" i="1"/>
  <c r="P290" i="1"/>
  <c r="N290" i="1"/>
  <c r="K290" i="1"/>
  <c r="G290" i="1"/>
  <c r="E290" i="1"/>
  <c r="P289" i="1"/>
  <c r="O289" i="1"/>
  <c r="N289" i="1"/>
  <c r="K289" i="1"/>
  <c r="I289" i="1"/>
  <c r="G289" i="1"/>
  <c r="E289" i="1"/>
  <c r="P288" i="1"/>
  <c r="O288" i="1"/>
  <c r="N288" i="1"/>
  <c r="K288" i="1"/>
  <c r="I288" i="1"/>
  <c r="G288" i="1"/>
  <c r="E288" i="1"/>
  <c r="Q287" i="1"/>
  <c r="P287" i="1"/>
  <c r="O287" i="1"/>
  <c r="N287" i="1"/>
  <c r="M287" i="1"/>
  <c r="K287" i="1"/>
  <c r="I287" i="1"/>
  <c r="G287" i="1"/>
  <c r="E287" i="1"/>
  <c r="E286" i="1"/>
  <c r="Q285" i="1"/>
  <c r="P285" i="1"/>
  <c r="O285" i="1"/>
  <c r="N285" i="1"/>
  <c r="M285" i="1"/>
  <c r="K285" i="1"/>
  <c r="I285" i="1"/>
  <c r="G285" i="1"/>
  <c r="E285" i="1"/>
  <c r="P284" i="1"/>
  <c r="O284" i="1"/>
  <c r="N284" i="1"/>
  <c r="K284" i="1"/>
  <c r="I284" i="1"/>
  <c r="G284" i="1"/>
  <c r="E284" i="1"/>
  <c r="P283" i="1"/>
  <c r="O283" i="1"/>
  <c r="K283" i="1"/>
  <c r="I283" i="1"/>
  <c r="E283" i="1"/>
  <c r="O282" i="1"/>
  <c r="N282" i="1"/>
  <c r="I282" i="1"/>
  <c r="G282" i="1"/>
  <c r="E282" i="1"/>
  <c r="Q281" i="1"/>
  <c r="P281" i="1"/>
  <c r="O281" i="1"/>
  <c r="N281" i="1"/>
  <c r="M281" i="1"/>
  <c r="K281" i="1"/>
  <c r="I281" i="1"/>
  <c r="G281" i="1"/>
  <c r="E281" i="1"/>
  <c r="Q280" i="1"/>
  <c r="P280" i="1"/>
  <c r="O280" i="1"/>
  <c r="N280" i="1"/>
  <c r="M280" i="1"/>
  <c r="K280" i="1"/>
  <c r="I280" i="1"/>
  <c r="G280" i="1"/>
  <c r="E280" i="1"/>
  <c r="Q279" i="1"/>
  <c r="P279" i="1"/>
  <c r="O279" i="1"/>
  <c r="N279" i="1"/>
  <c r="M279" i="1"/>
  <c r="K279" i="1"/>
  <c r="I279" i="1"/>
  <c r="G279" i="1"/>
  <c r="E279" i="1"/>
  <c r="P278" i="1"/>
  <c r="O278" i="1"/>
  <c r="N278" i="1"/>
  <c r="K278" i="1"/>
  <c r="I278" i="1"/>
  <c r="G278" i="1"/>
  <c r="E278" i="1"/>
  <c r="E277" i="1"/>
  <c r="P276" i="1"/>
  <c r="N276" i="1"/>
  <c r="K276" i="1"/>
  <c r="G276" i="1"/>
  <c r="E276" i="1"/>
  <c r="Q275" i="1"/>
  <c r="P275" i="1"/>
  <c r="O275" i="1"/>
  <c r="N275" i="1"/>
  <c r="M275" i="1"/>
  <c r="K275" i="1"/>
  <c r="I275" i="1"/>
  <c r="G275" i="1"/>
  <c r="E275" i="1"/>
  <c r="P274" i="1"/>
  <c r="O274" i="1"/>
  <c r="N274" i="1"/>
  <c r="K274" i="1"/>
  <c r="I274" i="1"/>
  <c r="G274" i="1"/>
  <c r="E274" i="1"/>
  <c r="O273" i="1"/>
  <c r="I273" i="1"/>
  <c r="E273" i="1"/>
  <c r="P272" i="1"/>
  <c r="K272" i="1"/>
  <c r="E272" i="1"/>
  <c r="P271" i="1"/>
  <c r="O271" i="1"/>
  <c r="N271" i="1"/>
  <c r="K271" i="1"/>
  <c r="I271" i="1"/>
  <c r="G271" i="1"/>
  <c r="E271" i="1"/>
  <c r="P270" i="1"/>
  <c r="N270" i="1"/>
  <c r="K270" i="1"/>
  <c r="G270" i="1"/>
  <c r="E270" i="1"/>
  <c r="Q269" i="1"/>
  <c r="P269" i="1"/>
  <c r="N269" i="1"/>
  <c r="M269" i="1"/>
  <c r="K269" i="1"/>
  <c r="G269" i="1"/>
  <c r="E269" i="1"/>
  <c r="O268" i="1"/>
  <c r="N268" i="1"/>
  <c r="I268" i="1"/>
  <c r="G268" i="1"/>
  <c r="E268" i="1"/>
  <c r="Q267" i="1"/>
  <c r="P267" i="1"/>
  <c r="O267" i="1"/>
  <c r="N267" i="1"/>
  <c r="M267" i="1"/>
  <c r="K267" i="1"/>
  <c r="I267" i="1"/>
  <c r="G267" i="1"/>
  <c r="E267" i="1"/>
  <c r="Q266" i="1"/>
  <c r="P266" i="1"/>
  <c r="O266" i="1"/>
  <c r="N266" i="1"/>
  <c r="M266" i="1"/>
  <c r="K266" i="1"/>
  <c r="I266" i="1"/>
  <c r="G266" i="1"/>
  <c r="E266" i="1"/>
  <c r="P265" i="1"/>
  <c r="O265" i="1"/>
  <c r="N265" i="1"/>
  <c r="K265" i="1"/>
  <c r="I265" i="1"/>
  <c r="G265" i="1"/>
  <c r="E265" i="1"/>
  <c r="Q264" i="1"/>
  <c r="P264" i="1"/>
  <c r="O264" i="1"/>
  <c r="N264" i="1"/>
  <c r="M264" i="1"/>
  <c r="K264" i="1"/>
  <c r="I264" i="1"/>
  <c r="G264" i="1"/>
  <c r="E264" i="1"/>
  <c r="Q263" i="1"/>
  <c r="P263" i="1"/>
  <c r="O263" i="1"/>
  <c r="N263" i="1"/>
  <c r="M263" i="1"/>
  <c r="K263" i="1"/>
  <c r="I263" i="1"/>
  <c r="G263" i="1"/>
  <c r="E263" i="1"/>
  <c r="Q262" i="1"/>
  <c r="P262" i="1"/>
  <c r="O262" i="1"/>
  <c r="N262" i="1"/>
  <c r="M262" i="1"/>
  <c r="K262" i="1"/>
  <c r="I262" i="1"/>
  <c r="G262" i="1"/>
  <c r="E262" i="1"/>
  <c r="P261" i="1"/>
  <c r="O261" i="1"/>
  <c r="N261" i="1"/>
  <c r="K261" i="1"/>
  <c r="I261" i="1"/>
  <c r="G261" i="1"/>
  <c r="E261" i="1"/>
  <c r="Q260" i="1"/>
  <c r="P260" i="1"/>
  <c r="N260" i="1"/>
  <c r="M260" i="1"/>
  <c r="K260" i="1"/>
  <c r="G260" i="1"/>
  <c r="E260" i="1"/>
  <c r="E259" i="1"/>
  <c r="Q258" i="1"/>
  <c r="P258" i="1"/>
  <c r="O258" i="1"/>
  <c r="N258" i="1"/>
  <c r="M258" i="1"/>
  <c r="K258" i="1"/>
  <c r="I258" i="1"/>
  <c r="G258" i="1"/>
  <c r="E258" i="1"/>
  <c r="O257" i="1"/>
  <c r="I257" i="1"/>
  <c r="E257" i="1"/>
  <c r="P256" i="1"/>
  <c r="O256" i="1"/>
  <c r="N256" i="1"/>
  <c r="K256" i="1"/>
  <c r="I256" i="1"/>
  <c r="G256" i="1"/>
  <c r="E256" i="1"/>
  <c r="P255" i="1"/>
  <c r="O255" i="1"/>
  <c r="N255" i="1"/>
  <c r="K255" i="1"/>
  <c r="I255" i="1"/>
  <c r="G255" i="1"/>
  <c r="E255" i="1"/>
  <c r="P254" i="1"/>
  <c r="O254" i="1"/>
  <c r="N254" i="1"/>
  <c r="K254" i="1"/>
  <c r="I254" i="1"/>
  <c r="G254" i="1"/>
  <c r="E254" i="1"/>
  <c r="P253" i="1"/>
  <c r="O253" i="1"/>
  <c r="N253" i="1"/>
  <c r="K253" i="1"/>
  <c r="I253" i="1"/>
  <c r="G253" i="1"/>
  <c r="E253" i="1"/>
  <c r="Q252" i="1"/>
  <c r="P252" i="1"/>
  <c r="O252" i="1"/>
  <c r="N252" i="1"/>
  <c r="M252" i="1"/>
  <c r="K252" i="1"/>
  <c r="I252" i="1"/>
  <c r="G252" i="1"/>
  <c r="E252" i="1"/>
  <c r="Q251" i="1"/>
  <c r="P251" i="1"/>
  <c r="O251" i="1"/>
  <c r="N251" i="1"/>
  <c r="M251" i="1"/>
  <c r="K251" i="1"/>
  <c r="I251" i="1"/>
  <c r="G251" i="1"/>
  <c r="E251" i="1"/>
  <c r="P250" i="1"/>
  <c r="O250" i="1"/>
  <c r="N250" i="1"/>
  <c r="K250" i="1"/>
  <c r="I250" i="1"/>
  <c r="G250" i="1"/>
  <c r="E250" i="1"/>
  <c r="E249" i="1"/>
  <c r="Q248" i="1"/>
  <c r="P248" i="1"/>
  <c r="O248" i="1"/>
  <c r="N248" i="1"/>
  <c r="M248" i="1"/>
  <c r="K248" i="1"/>
  <c r="I248" i="1"/>
  <c r="G248" i="1"/>
  <c r="E248" i="1"/>
  <c r="Q247" i="1"/>
  <c r="P247" i="1"/>
  <c r="O247" i="1"/>
  <c r="N247" i="1"/>
  <c r="M247" i="1"/>
  <c r="K247" i="1"/>
  <c r="I247" i="1"/>
  <c r="G247" i="1"/>
  <c r="E247" i="1"/>
  <c r="Q246" i="1"/>
  <c r="P246" i="1"/>
  <c r="O246" i="1"/>
  <c r="N246" i="1"/>
  <c r="M246" i="1"/>
  <c r="K246" i="1"/>
  <c r="I246" i="1"/>
  <c r="G246" i="1"/>
  <c r="E246" i="1"/>
  <c r="E245" i="1"/>
  <c r="Q244" i="1"/>
  <c r="P244" i="1"/>
  <c r="O244" i="1"/>
  <c r="N244" i="1"/>
  <c r="M244" i="1"/>
  <c r="K244" i="1"/>
  <c r="I244" i="1"/>
  <c r="G244" i="1"/>
  <c r="E244" i="1"/>
  <c r="E243" i="1"/>
  <c r="Q242" i="1"/>
  <c r="P242" i="1"/>
  <c r="O242" i="1"/>
  <c r="N242" i="1"/>
  <c r="M242" i="1"/>
  <c r="K242" i="1"/>
  <c r="I242" i="1"/>
  <c r="G242" i="1"/>
  <c r="E242" i="1"/>
  <c r="P241" i="1"/>
  <c r="O241" i="1"/>
  <c r="K241" i="1"/>
  <c r="I241" i="1"/>
  <c r="E241" i="1"/>
  <c r="E240" i="1"/>
  <c r="P239" i="1"/>
  <c r="N239" i="1"/>
  <c r="K239" i="1"/>
  <c r="G239" i="1"/>
  <c r="E239" i="1"/>
  <c r="P238" i="1"/>
  <c r="O238" i="1"/>
  <c r="N238" i="1"/>
  <c r="K238" i="1"/>
  <c r="I238" i="1"/>
  <c r="G238" i="1"/>
  <c r="E238" i="1"/>
  <c r="P237" i="1"/>
  <c r="O237" i="1"/>
  <c r="N237" i="1"/>
  <c r="K237" i="1"/>
  <c r="I237" i="1"/>
  <c r="G237" i="1"/>
  <c r="E237" i="1"/>
  <c r="P236" i="1"/>
  <c r="N236" i="1"/>
  <c r="K236" i="1"/>
  <c r="G236" i="1"/>
  <c r="E236" i="1"/>
  <c r="Q235" i="1"/>
  <c r="P235" i="1"/>
  <c r="O235" i="1"/>
  <c r="N235" i="1"/>
  <c r="M235" i="1"/>
  <c r="K235" i="1"/>
  <c r="I235" i="1"/>
  <c r="G235" i="1"/>
  <c r="E235" i="1"/>
  <c r="P234" i="1"/>
  <c r="O234" i="1"/>
  <c r="N234" i="1"/>
  <c r="K234" i="1"/>
  <c r="I234" i="1"/>
  <c r="G234" i="1"/>
  <c r="E234" i="1"/>
  <c r="Q233" i="1"/>
  <c r="P233" i="1"/>
  <c r="O233" i="1"/>
  <c r="N233" i="1"/>
  <c r="M233" i="1"/>
  <c r="K233" i="1"/>
  <c r="I233" i="1"/>
  <c r="G233" i="1"/>
  <c r="E233" i="1"/>
  <c r="Q232" i="1"/>
  <c r="P232" i="1"/>
  <c r="O232" i="1"/>
  <c r="N232" i="1"/>
  <c r="M232" i="1"/>
  <c r="K232" i="1"/>
  <c r="I232" i="1"/>
  <c r="G232" i="1"/>
  <c r="E232" i="1"/>
  <c r="E231" i="1"/>
  <c r="P230" i="1"/>
  <c r="K230" i="1"/>
  <c r="E230" i="1"/>
  <c r="Q229" i="1"/>
  <c r="P229" i="1"/>
  <c r="O229" i="1"/>
  <c r="N229" i="1"/>
  <c r="M229" i="1"/>
  <c r="K229" i="1"/>
  <c r="I229" i="1"/>
  <c r="G229" i="1"/>
  <c r="E229" i="1"/>
  <c r="Q228" i="1"/>
  <c r="P228" i="1"/>
  <c r="N228" i="1"/>
  <c r="M228" i="1"/>
  <c r="K228" i="1"/>
  <c r="G228" i="1"/>
  <c r="E228" i="1"/>
  <c r="Q227" i="1"/>
  <c r="P227" i="1"/>
  <c r="O227" i="1"/>
  <c r="N227" i="1"/>
  <c r="M227" i="1"/>
  <c r="K227" i="1"/>
  <c r="I227" i="1"/>
  <c r="G227" i="1"/>
  <c r="E227" i="1"/>
  <c r="P226" i="1"/>
  <c r="K226" i="1"/>
  <c r="E226" i="1"/>
  <c r="O225" i="1"/>
  <c r="N225" i="1"/>
  <c r="I225" i="1"/>
  <c r="G225" i="1"/>
  <c r="E225" i="1"/>
  <c r="Q224" i="1"/>
  <c r="P224" i="1"/>
  <c r="O224" i="1"/>
  <c r="N224" i="1"/>
  <c r="M224" i="1"/>
  <c r="K224" i="1"/>
  <c r="I224" i="1"/>
  <c r="G224" i="1"/>
  <c r="E224" i="1"/>
  <c r="E223" i="1"/>
  <c r="Q222" i="1"/>
  <c r="P222" i="1"/>
  <c r="O222" i="1"/>
  <c r="N222" i="1"/>
  <c r="M222" i="1"/>
  <c r="K222" i="1"/>
  <c r="I222" i="1"/>
  <c r="G222" i="1"/>
  <c r="E222" i="1"/>
  <c r="O221" i="1"/>
  <c r="N221" i="1"/>
  <c r="I221" i="1"/>
  <c r="G221" i="1"/>
  <c r="E221" i="1"/>
  <c r="Q220" i="1"/>
  <c r="P220" i="1"/>
  <c r="O220" i="1"/>
  <c r="N220" i="1"/>
  <c r="M220" i="1"/>
  <c r="K220" i="1"/>
  <c r="I220" i="1"/>
  <c r="G220" i="1"/>
  <c r="E220" i="1"/>
  <c r="Q219" i="1"/>
  <c r="P219" i="1"/>
  <c r="O219" i="1"/>
  <c r="N219" i="1"/>
  <c r="M219" i="1"/>
  <c r="K219" i="1"/>
  <c r="I219" i="1"/>
  <c r="G219" i="1"/>
  <c r="E219" i="1"/>
  <c r="P218" i="1"/>
  <c r="N218" i="1"/>
  <c r="K218" i="1"/>
  <c r="G218" i="1"/>
  <c r="E218" i="1"/>
  <c r="Q217" i="1"/>
  <c r="P217" i="1"/>
  <c r="O217" i="1"/>
  <c r="N217" i="1"/>
  <c r="M217" i="1"/>
  <c r="K217" i="1"/>
  <c r="I217" i="1"/>
  <c r="G217" i="1"/>
  <c r="E217" i="1"/>
  <c r="P216" i="1"/>
  <c r="N216" i="1"/>
  <c r="K216" i="1"/>
  <c r="G216" i="1"/>
  <c r="E216" i="1"/>
  <c r="Q215" i="1"/>
  <c r="P215" i="1"/>
  <c r="O215" i="1"/>
  <c r="N215" i="1"/>
  <c r="M215" i="1"/>
  <c r="K215" i="1"/>
  <c r="I215" i="1"/>
  <c r="G215" i="1"/>
  <c r="E215" i="1"/>
  <c r="E214" i="1"/>
  <c r="Q213" i="1"/>
  <c r="P213" i="1"/>
  <c r="O213" i="1"/>
  <c r="N213" i="1"/>
  <c r="M213" i="1"/>
  <c r="K213" i="1"/>
  <c r="I213" i="1"/>
  <c r="G213" i="1"/>
  <c r="E213" i="1"/>
  <c r="Q212" i="1"/>
  <c r="P212" i="1"/>
  <c r="O212" i="1"/>
  <c r="N212" i="1"/>
  <c r="M212" i="1"/>
  <c r="K212" i="1"/>
  <c r="I212" i="1"/>
  <c r="G212" i="1"/>
  <c r="E212" i="1"/>
  <c r="P211" i="1"/>
  <c r="K211" i="1"/>
  <c r="E211" i="1"/>
  <c r="Q210" i="1"/>
  <c r="P210" i="1"/>
  <c r="O210" i="1"/>
  <c r="N210" i="1"/>
  <c r="M210" i="1"/>
  <c r="K210" i="1"/>
  <c r="I210" i="1"/>
  <c r="G210" i="1"/>
  <c r="E210" i="1"/>
  <c r="P209" i="1"/>
  <c r="K209" i="1"/>
  <c r="E209" i="1"/>
  <c r="Q208" i="1"/>
  <c r="P208" i="1"/>
  <c r="O208" i="1"/>
  <c r="N208" i="1"/>
  <c r="M208" i="1"/>
  <c r="K208" i="1"/>
  <c r="I208" i="1"/>
  <c r="G208" i="1"/>
  <c r="E208" i="1"/>
  <c r="Q207" i="1"/>
  <c r="P207" i="1"/>
  <c r="O207" i="1"/>
  <c r="N207" i="1"/>
  <c r="M207" i="1"/>
  <c r="K207" i="1"/>
  <c r="I207" i="1"/>
  <c r="G207" i="1"/>
  <c r="E207" i="1"/>
  <c r="Q206" i="1"/>
  <c r="P206" i="1"/>
  <c r="O206" i="1"/>
  <c r="M206" i="1"/>
  <c r="K206" i="1"/>
  <c r="I206" i="1"/>
  <c r="E206" i="1"/>
  <c r="Q205" i="1"/>
  <c r="P205" i="1"/>
  <c r="O205" i="1"/>
  <c r="N205" i="1"/>
  <c r="M205" i="1"/>
  <c r="K205" i="1"/>
  <c r="I205" i="1"/>
  <c r="G205" i="1"/>
  <c r="E205" i="1"/>
  <c r="E204" i="1"/>
  <c r="Q203" i="1"/>
  <c r="P203" i="1"/>
  <c r="O203" i="1"/>
  <c r="N203" i="1"/>
  <c r="M203" i="1"/>
  <c r="K203" i="1"/>
  <c r="I203" i="1"/>
  <c r="G203" i="1"/>
  <c r="E203" i="1"/>
  <c r="Q202" i="1"/>
  <c r="P202" i="1"/>
  <c r="O202" i="1"/>
  <c r="N202" i="1"/>
  <c r="M202" i="1"/>
  <c r="K202" i="1"/>
  <c r="I202" i="1"/>
  <c r="G202" i="1"/>
  <c r="E202" i="1"/>
  <c r="E201" i="1"/>
  <c r="Q200" i="1"/>
  <c r="P200" i="1"/>
  <c r="O200" i="1"/>
  <c r="N200" i="1"/>
  <c r="M200" i="1"/>
  <c r="K200" i="1"/>
  <c r="I200" i="1"/>
  <c r="G200" i="1"/>
  <c r="E200" i="1"/>
  <c r="P199" i="1"/>
  <c r="K199" i="1"/>
  <c r="E199" i="1"/>
  <c r="P198" i="1"/>
  <c r="N198" i="1"/>
  <c r="K198" i="1"/>
  <c r="G198" i="1"/>
  <c r="E198" i="1"/>
  <c r="Q197" i="1"/>
  <c r="P197" i="1"/>
  <c r="O197" i="1"/>
  <c r="N197" i="1"/>
  <c r="M197" i="1"/>
  <c r="K197" i="1"/>
  <c r="I197" i="1"/>
  <c r="G197" i="1"/>
  <c r="E197" i="1"/>
  <c r="O196" i="1"/>
  <c r="N196" i="1"/>
  <c r="I196" i="1"/>
  <c r="G196" i="1"/>
  <c r="E196" i="1"/>
  <c r="Q195" i="1"/>
  <c r="P195" i="1"/>
  <c r="O195" i="1"/>
  <c r="N195" i="1"/>
  <c r="M195" i="1"/>
  <c r="K195" i="1"/>
  <c r="I195" i="1"/>
  <c r="G195" i="1"/>
  <c r="E195" i="1"/>
  <c r="Q194" i="1"/>
  <c r="P194" i="1"/>
  <c r="O194" i="1"/>
  <c r="N194" i="1"/>
  <c r="M194" i="1"/>
  <c r="K194" i="1"/>
  <c r="I194" i="1"/>
  <c r="G194" i="1"/>
  <c r="E194" i="1"/>
  <c r="Q193" i="1"/>
  <c r="P193" i="1"/>
  <c r="O193" i="1"/>
  <c r="N193" i="1"/>
  <c r="M193" i="1"/>
  <c r="K193" i="1"/>
  <c r="I193" i="1"/>
  <c r="G193" i="1"/>
  <c r="E193" i="1"/>
  <c r="O192" i="1"/>
  <c r="N192" i="1"/>
  <c r="I192" i="1"/>
  <c r="G192" i="1"/>
  <c r="E192" i="1"/>
  <c r="P191" i="1"/>
  <c r="O191" i="1"/>
  <c r="N191" i="1"/>
  <c r="K191" i="1"/>
  <c r="I191" i="1"/>
  <c r="G191" i="1"/>
  <c r="E191" i="1"/>
  <c r="Q190" i="1"/>
  <c r="P190" i="1"/>
  <c r="O190" i="1"/>
  <c r="N190" i="1"/>
  <c r="M190" i="1"/>
  <c r="K190" i="1"/>
  <c r="I190" i="1"/>
  <c r="G190" i="1"/>
  <c r="E190" i="1"/>
  <c r="Q189" i="1"/>
  <c r="P189" i="1"/>
  <c r="O189" i="1"/>
  <c r="N189" i="1"/>
  <c r="M189" i="1"/>
  <c r="K189" i="1"/>
  <c r="I189" i="1"/>
  <c r="G189" i="1"/>
  <c r="E189" i="1"/>
  <c r="Q188" i="1"/>
  <c r="P188" i="1"/>
  <c r="O188" i="1"/>
  <c r="N188" i="1"/>
  <c r="M188" i="1"/>
  <c r="K188" i="1"/>
  <c r="I188" i="1"/>
  <c r="G188" i="1"/>
  <c r="E188" i="1"/>
  <c r="P187" i="1"/>
  <c r="O187" i="1"/>
  <c r="N187" i="1"/>
  <c r="K187" i="1"/>
  <c r="I187" i="1"/>
  <c r="G187" i="1"/>
  <c r="E187" i="1"/>
  <c r="P186" i="1"/>
  <c r="O186" i="1"/>
  <c r="K186" i="1"/>
  <c r="I186" i="1"/>
  <c r="E186" i="1"/>
  <c r="Q185" i="1"/>
  <c r="P185" i="1"/>
  <c r="O185" i="1"/>
  <c r="N185" i="1"/>
  <c r="M185" i="1"/>
  <c r="K185" i="1"/>
  <c r="I185" i="1"/>
  <c r="G185" i="1"/>
  <c r="E185" i="1"/>
  <c r="Q184" i="1"/>
  <c r="P184" i="1"/>
  <c r="O184" i="1"/>
  <c r="N184" i="1"/>
  <c r="M184" i="1"/>
  <c r="K184" i="1"/>
  <c r="I184" i="1"/>
  <c r="G184" i="1"/>
  <c r="E184" i="1"/>
  <c r="Q183" i="1"/>
  <c r="P183" i="1"/>
  <c r="O183" i="1"/>
  <c r="N183" i="1"/>
  <c r="M183" i="1"/>
  <c r="K183" i="1"/>
  <c r="I183" i="1"/>
  <c r="G183" i="1"/>
  <c r="E183" i="1"/>
  <c r="Q182" i="1"/>
  <c r="P182" i="1"/>
  <c r="O182" i="1"/>
  <c r="N182" i="1"/>
  <c r="M182" i="1"/>
  <c r="K182" i="1"/>
  <c r="I182" i="1"/>
  <c r="G182" i="1"/>
  <c r="E182" i="1"/>
  <c r="Q181" i="1"/>
  <c r="P181" i="1"/>
  <c r="O181" i="1"/>
  <c r="M181" i="1"/>
  <c r="K181" i="1"/>
  <c r="I181" i="1"/>
  <c r="E181" i="1"/>
  <c r="Q180" i="1"/>
  <c r="P180" i="1"/>
  <c r="O180" i="1"/>
  <c r="N180" i="1"/>
  <c r="M180" i="1"/>
  <c r="K180" i="1"/>
  <c r="I180" i="1"/>
  <c r="G180" i="1"/>
  <c r="E180" i="1"/>
  <c r="Q179" i="1"/>
  <c r="P179" i="1"/>
  <c r="O179" i="1"/>
  <c r="N179" i="1"/>
  <c r="M179" i="1"/>
  <c r="K179" i="1"/>
  <c r="I179" i="1"/>
  <c r="G179" i="1"/>
  <c r="E179" i="1"/>
  <c r="E178" i="1"/>
  <c r="P177" i="1"/>
  <c r="O177" i="1"/>
  <c r="N177" i="1"/>
  <c r="K177" i="1"/>
  <c r="I177" i="1"/>
  <c r="G177" i="1"/>
  <c r="E177" i="1"/>
  <c r="Q176" i="1"/>
  <c r="P176" i="1"/>
  <c r="O176" i="1"/>
  <c r="N176" i="1"/>
  <c r="M176" i="1"/>
  <c r="K176" i="1"/>
  <c r="I176" i="1"/>
  <c r="G176" i="1"/>
  <c r="E176" i="1"/>
  <c r="Q175" i="1"/>
  <c r="P175" i="1"/>
  <c r="O175" i="1"/>
  <c r="N175" i="1"/>
  <c r="M175" i="1"/>
  <c r="K175" i="1"/>
  <c r="I175" i="1"/>
  <c r="G175" i="1"/>
  <c r="E175" i="1"/>
  <c r="Q174" i="1"/>
  <c r="P174" i="1"/>
  <c r="O174" i="1"/>
  <c r="N174" i="1"/>
  <c r="M174" i="1"/>
  <c r="K174" i="1"/>
  <c r="I174" i="1"/>
  <c r="G174" i="1"/>
  <c r="E174" i="1"/>
  <c r="Q173" i="1"/>
  <c r="P173" i="1"/>
  <c r="O173" i="1"/>
  <c r="N173" i="1"/>
  <c r="M173" i="1"/>
  <c r="K173" i="1"/>
  <c r="I173" i="1"/>
  <c r="G173" i="1"/>
  <c r="E173" i="1"/>
  <c r="Q172" i="1"/>
  <c r="P172" i="1"/>
  <c r="O172" i="1"/>
  <c r="N172" i="1"/>
  <c r="M172" i="1"/>
  <c r="K172" i="1"/>
  <c r="I172" i="1"/>
  <c r="G172" i="1"/>
  <c r="E172" i="1"/>
  <c r="O171" i="1"/>
  <c r="I171" i="1"/>
  <c r="E171" i="1"/>
  <c r="Q170" i="1"/>
  <c r="P170" i="1"/>
  <c r="O170" i="1"/>
  <c r="N170" i="1"/>
  <c r="M170" i="1"/>
  <c r="K170" i="1"/>
  <c r="I170" i="1"/>
  <c r="G170" i="1"/>
  <c r="E170" i="1"/>
  <c r="O169" i="1"/>
  <c r="N169" i="1"/>
  <c r="I169" i="1"/>
  <c r="G169" i="1"/>
  <c r="E169" i="1"/>
  <c r="Q168" i="1"/>
  <c r="P168" i="1"/>
  <c r="O168" i="1"/>
  <c r="N168" i="1"/>
  <c r="M168" i="1"/>
  <c r="K168" i="1"/>
  <c r="I168" i="1"/>
  <c r="G168" i="1"/>
  <c r="E168" i="1"/>
  <c r="P167" i="1"/>
  <c r="O167" i="1"/>
  <c r="K167" i="1"/>
  <c r="I167" i="1"/>
  <c r="E167" i="1"/>
  <c r="Q166" i="1"/>
  <c r="P166" i="1"/>
  <c r="O166" i="1"/>
  <c r="M166" i="1"/>
  <c r="K166" i="1"/>
  <c r="I166" i="1"/>
  <c r="E166" i="1"/>
  <c r="Q165" i="1"/>
  <c r="P165" i="1"/>
  <c r="O165" i="1"/>
  <c r="N165" i="1"/>
  <c r="M165" i="1"/>
  <c r="K165" i="1"/>
  <c r="I165" i="1"/>
  <c r="G165" i="1"/>
  <c r="E165" i="1"/>
  <c r="O164" i="1"/>
  <c r="N164" i="1"/>
  <c r="I164" i="1"/>
  <c r="G164" i="1"/>
  <c r="E164" i="1"/>
  <c r="O163" i="1"/>
  <c r="N163" i="1"/>
  <c r="I163" i="1"/>
  <c r="G163" i="1"/>
  <c r="E163" i="1"/>
  <c r="Q162" i="1"/>
  <c r="P162" i="1"/>
  <c r="O162" i="1"/>
  <c r="N162" i="1"/>
  <c r="M162" i="1"/>
  <c r="K162" i="1"/>
  <c r="I162" i="1"/>
  <c r="G162" i="1"/>
  <c r="E162" i="1"/>
  <c r="Q161" i="1"/>
  <c r="P161" i="1"/>
  <c r="O161" i="1"/>
  <c r="N161" i="1"/>
  <c r="M161" i="1"/>
  <c r="K161" i="1"/>
  <c r="I161" i="1"/>
  <c r="G161" i="1"/>
  <c r="E161" i="1"/>
  <c r="Q160" i="1"/>
  <c r="P160" i="1"/>
  <c r="O160" i="1"/>
  <c r="N160" i="1"/>
  <c r="M160" i="1"/>
  <c r="K160" i="1"/>
  <c r="I160" i="1"/>
  <c r="G160" i="1"/>
  <c r="E160" i="1"/>
  <c r="Q159" i="1"/>
  <c r="P159" i="1"/>
  <c r="O159" i="1"/>
  <c r="N159" i="1"/>
  <c r="M159" i="1"/>
  <c r="K159" i="1"/>
  <c r="I159" i="1"/>
  <c r="G159" i="1"/>
  <c r="E159" i="1"/>
  <c r="E158" i="1"/>
  <c r="Q157" i="1"/>
  <c r="P157" i="1"/>
  <c r="N157" i="1"/>
  <c r="M157" i="1"/>
  <c r="K157" i="1"/>
  <c r="G157" i="1"/>
  <c r="E157" i="1"/>
  <c r="Q156" i="1"/>
  <c r="P156" i="1"/>
  <c r="O156" i="1"/>
  <c r="N156" i="1"/>
  <c r="M156" i="1"/>
  <c r="K156" i="1"/>
  <c r="I156" i="1"/>
  <c r="G156" i="1"/>
  <c r="E156" i="1"/>
  <c r="P155" i="1"/>
  <c r="O155" i="1"/>
  <c r="N155" i="1"/>
  <c r="K155" i="1"/>
  <c r="I155" i="1"/>
  <c r="G155" i="1"/>
  <c r="E155" i="1"/>
  <c r="Q154" i="1"/>
  <c r="P154" i="1"/>
  <c r="O154" i="1"/>
  <c r="N154" i="1"/>
  <c r="M154" i="1"/>
  <c r="K154" i="1"/>
  <c r="I154" i="1"/>
  <c r="G154" i="1"/>
  <c r="E154" i="1"/>
  <c r="Q153" i="1"/>
  <c r="P153" i="1"/>
  <c r="O153" i="1"/>
  <c r="N153" i="1"/>
  <c r="M153" i="1"/>
  <c r="K153" i="1"/>
  <c r="I153" i="1"/>
  <c r="G153" i="1"/>
  <c r="E153" i="1"/>
  <c r="O152" i="1"/>
  <c r="N152" i="1"/>
  <c r="I152" i="1"/>
  <c r="G152" i="1"/>
  <c r="E152" i="1"/>
  <c r="Q151" i="1"/>
  <c r="P151" i="1"/>
  <c r="O151" i="1"/>
  <c r="N151" i="1"/>
  <c r="M151" i="1"/>
  <c r="K151" i="1"/>
  <c r="I151" i="1"/>
  <c r="G151" i="1"/>
  <c r="E151" i="1"/>
  <c r="Q150" i="1"/>
  <c r="P150" i="1"/>
  <c r="O150" i="1"/>
  <c r="N150" i="1"/>
  <c r="M150" i="1"/>
  <c r="K150" i="1"/>
  <c r="I150" i="1"/>
  <c r="G150" i="1"/>
  <c r="E150" i="1"/>
  <c r="Q149" i="1"/>
  <c r="P149" i="1"/>
  <c r="O149" i="1"/>
  <c r="M149" i="1"/>
  <c r="K149" i="1"/>
  <c r="I149" i="1"/>
  <c r="E149" i="1"/>
  <c r="P148" i="1"/>
  <c r="N148" i="1"/>
  <c r="K148" i="1"/>
  <c r="G148" i="1"/>
  <c r="E148" i="1"/>
  <c r="Q147" i="1"/>
  <c r="P147" i="1"/>
  <c r="O147" i="1"/>
  <c r="N147" i="1"/>
  <c r="M147" i="1"/>
  <c r="K147" i="1"/>
  <c r="I147" i="1"/>
  <c r="G147" i="1"/>
  <c r="E147" i="1"/>
  <c r="Q146" i="1"/>
  <c r="P146" i="1"/>
  <c r="O146" i="1"/>
  <c r="N146" i="1"/>
  <c r="M146" i="1"/>
  <c r="K146" i="1"/>
  <c r="I146" i="1"/>
  <c r="G146" i="1"/>
  <c r="E146" i="1"/>
  <c r="Q145" i="1"/>
  <c r="P145" i="1"/>
  <c r="O145" i="1"/>
  <c r="N145" i="1"/>
  <c r="M145" i="1"/>
  <c r="K145" i="1"/>
  <c r="I145" i="1"/>
  <c r="G145" i="1"/>
  <c r="E145" i="1"/>
  <c r="Q144" i="1"/>
  <c r="P144" i="1"/>
  <c r="O144" i="1"/>
  <c r="N144" i="1"/>
  <c r="M144" i="1"/>
  <c r="K144" i="1"/>
  <c r="I144" i="1"/>
  <c r="G144" i="1"/>
  <c r="E144" i="1"/>
  <c r="Q143" i="1"/>
  <c r="P143" i="1"/>
  <c r="O143" i="1"/>
  <c r="N143" i="1"/>
  <c r="M143" i="1"/>
  <c r="K143" i="1"/>
  <c r="I143" i="1"/>
  <c r="G143" i="1"/>
  <c r="E143" i="1"/>
  <c r="Q142" i="1"/>
  <c r="P142" i="1"/>
  <c r="O142" i="1"/>
  <c r="N142" i="1"/>
  <c r="M142" i="1"/>
  <c r="K142" i="1"/>
  <c r="I142" i="1"/>
  <c r="G142" i="1"/>
  <c r="E142" i="1"/>
  <c r="Q141" i="1"/>
  <c r="P141" i="1"/>
  <c r="O141" i="1"/>
  <c r="N141" i="1"/>
  <c r="M141" i="1"/>
  <c r="K141" i="1"/>
  <c r="I141" i="1"/>
  <c r="G141" i="1"/>
  <c r="E141" i="1"/>
  <c r="Q140" i="1"/>
  <c r="P140" i="1"/>
  <c r="O140" i="1"/>
  <c r="N140" i="1"/>
  <c r="M140" i="1"/>
  <c r="K140" i="1"/>
  <c r="I140" i="1"/>
  <c r="G140" i="1"/>
  <c r="E140" i="1"/>
  <c r="Q139" i="1"/>
  <c r="P139" i="1"/>
  <c r="O139" i="1"/>
  <c r="N139" i="1"/>
  <c r="M139" i="1"/>
  <c r="K139" i="1"/>
  <c r="I139" i="1"/>
  <c r="G139" i="1"/>
  <c r="E139" i="1"/>
  <c r="Q138" i="1"/>
  <c r="P138" i="1"/>
  <c r="O138" i="1"/>
  <c r="N138" i="1"/>
  <c r="M138" i="1"/>
  <c r="K138" i="1"/>
  <c r="I138" i="1"/>
  <c r="G138" i="1"/>
  <c r="E138" i="1"/>
  <c r="Q137" i="1"/>
  <c r="P137" i="1"/>
  <c r="O137" i="1"/>
  <c r="N137" i="1"/>
  <c r="M137" i="1"/>
  <c r="K137" i="1"/>
  <c r="I137" i="1"/>
  <c r="G137" i="1"/>
  <c r="E137" i="1"/>
  <c r="Q136" i="1"/>
  <c r="P136" i="1"/>
  <c r="O136" i="1"/>
  <c r="N136" i="1"/>
  <c r="M136" i="1"/>
  <c r="K136" i="1"/>
  <c r="I136" i="1"/>
  <c r="G136" i="1"/>
  <c r="E136" i="1"/>
  <c r="Q135" i="1"/>
  <c r="P135" i="1"/>
  <c r="O135" i="1"/>
  <c r="N135" i="1"/>
  <c r="M135" i="1"/>
  <c r="K135" i="1"/>
  <c r="I135" i="1"/>
  <c r="G135" i="1"/>
  <c r="E135" i="1"/>
  <c r="Q134" i="1"/>
  <c r="P134" i="1"/>
  <c r="O134" i="1"/>
  <c r="N134" i="1"/>
  <c r="M134" i="1"/>
  <c r="K134" i="1"/>
  <c r="I134" i="1"/>
  <c r="G134" i="1"/>
  <c r="E134" i="1"/>
  <c r="Q133" i="1"/>
  <c r="P133" i="1"/>
  <c r="O133" i="1"/>
  <c r="N133" i="1"/>
  <c r="M133" i="1"/>
  <c r="K133" i="1"/>
  <c r="I133" i="1"/>
  <c r="G133" i="1"/>
  <c r="E133" i="1"/>
  <c r="Q132" i="1"/>
  <c r="P132" i="1"/>
  <c r="O132" i="1"/>
  <c r="N132" i="1"/>
  <c r="M132" i="1"/>
  <c r="K132" i="1"/>
  <c r="I132" i="1"/>
  <c r="G132" i="1"/>
  <c r="E132" i="1"/>
  <c r="P131" i="1"/>
  <c r="K131" i="1"/>
  <c r="E131" i="1"/>
  <c r="Q130" i="1"/>
  <c r="P130" i="1"/>
  <c r="O130" i="1"/>
  <c r="M130" i="1"/>
  <c r="K130" i="1"/>
  <c r="I130" i="1"/>
  <c r="E130" i="1"/>
  <c r="P129" i="1"/>
  <c r="O129" i="1"/>
  <c r="K129" i="1"/>
  <c r="I129" i="1"/>
  <c r="E129" i="1"/>
  <c r="Q128" i="1"/>
  <c r="P128" i="1"/>
  <c r="O128" i="1"/>
  <c r="N128" i="1"/>
  <c r="M128" i="1"/>
  <c r="K128" i="1"/>
  <c r="I128" i="1"/>
  <c r="G128" i="1"/>
  <c r="E128" i="1"/>
  <c r="Q127" i="1"/>
  <c r="P127" i="1"/>
  <c r="O127" i="1"/>
  <c r="N127" i="1"/>
  <c r="M127" i="1"/>
  <c r="K127" i="1"/>
  <c r="I127" i="1"/>
  <c r="G127" i="1"/>
  <c r="E127" i="1"/>
  <c r="P126" i="1"/>
  <c r="K126" i="1"/>
  <c r="E126" i="1"/>
  <c r="Q125" i="1"/>
  <c r="P125" i="1"/>
  <c r="O125" i="1"/>
  <c r="N125" i="1"/>
  <c r="M125" i="1"/>
  <c r="K125" i="1"/>
  <c r="I125" i="1"/>
  <c r="G125" i="1"/>
  <c r="E125" i="1"/>
  <c r="Q124" i="1"/>
  <c r="P124" i="1"/>
  <c r="O124" i="1"/>
  <c r="N124" i="1"/>
  <c r="M124" i="1"/>
  <c r="K124" i="1"/>
  <c r="I124" i="1"/>
  <c r="G124" i="1"/>
  <c r="E124" i="1"/>
  <c r="Q123" i="1"/>
  <c r="P123" i="1"/>
  <c r="O123" i="1"/>
  <c r="N123" i="1"/>
  <c r="M123" i="1"/>
  <c r="K123" i="1"/>
  <c r="I123" i="1"/>
  <c r="G123" i="1"/>
  <c r="E123" i="1"/>
  <c r="P122" i="1"/>
  <c r="O122" i="1"/>
  <c r="N122" i="1"/>
  <c r="K122" i="1"/>
  <c r="I122" i="1"/>
  <c r="G122" i="1"/>
  <c r="E122" i="1"/>
  <c r="N121" i="1"/>
  <c r="G121" i="1"/>
  <c r="E121" i="1"/>
  <c r="Q120" i="1"/>
  <c r="P120" i="1"/>
  <c r="O120" i="1"/>
  <c r="N120" i="1"/>
  <c r="M120" i="1"/>
  <c r="K120" i="1"/>
  <c r="I120" i="1"/>
  <c r="G120" i="1"/>
  <c r="E120" i="1"/>
  <c r="E119" i="1"/>
  <c r="Q118" i="1"/>
  <c r="P118" i="1"/>
  <c r="O118" i="1"/>
  <c r="N118" i="1"/>
  <c r="M118" i="1"/>
  <c r="K118" i="1"/>
  <c r="I118" i="1"/>
  <c r="G118" i="1"/>
  <c r="E118" i="1"/>
  <c r="Q117" i="1"/>
  <c r="P117" i="1"/>
  <c r="O117" i="1"/>
  <c r="N117" i="1"/>
  <c r="M117" i="1"/>
  <c r="K117" i="1"/>
  <c r="I117" i="1"/>
  <c r="G117" i="1"/>
  <c r="E117" i="1"/>
  <c r="P116" i="1"/>
  <c r="O116" i="1"/>
  <c r="N116" i="1"/>
  <c r="K116" i="1"/>
  <c r="I116" i="1"/>
  <c r="G116" i="1"/>
  <c r="E116" i="1"/>
  <c r="Q115" i="1"/>
  <c r="P115" i="1"/>
  <c r="O115" i="1"/>
  <c r="N115" i="1"/>
  <c r="M115" i="1"/>
  <c r="K115" i="1"/>
  <c r="I115" i="1"/>
  <c r="G115" i="1"/>
  <c r="E115" i="1"/>
  <c r="Q114" i="1"/>
  <c r="P114" i="1"/>
  <c r="O114" i="1"/>
  <c r="N114" i="1"/>
  <c r="M114" i="1"/>
  <c r="K114" i="1"/>
  <c r="I114" i="1"/>
  <c r="G114" i="1"/>
  <c r="E114" i="1"/>
  <c r="E113" i="1"/>
  <c r="Q112" i="1"/>
  <c r="P112" i="1"/>
  <c r="O112" i="1"/>
  <c r="N112" i="1"/>
  <c r="M112" i="1"/>
  <c r="K112" i="1"/>
  <c r="I112" i="1"/>
  <c r="G112" i="1"/>
  <c r="E112" i="1"/>
  <c r="Q111" i="1"/>
  <c r="P111" i="1"/>
  <c r="O111" i="1"/>
  <c r="N111" i="1"/>
  <c r="M111" i="1"/>
  <c r="K111" i="1"/>
  <c r="I111" i="1"/>
  <c r="G111" i="1"/>
  <c r="E111" i="1"/>
  <c r="Q110" i="1"/>
  <c r="P110" i="1"/>
  <c r="O110" i="1"/>
  <c r="N110" i="1"/>
  <c r="M110" i="1"/>
  <c r="K110" i="1"/>
  <c r="I110" i="1"/>
  <c r="G110" i="1"/>
  <c r="E110" i="1"/>
  <c r="Q109" i="1"/>
  <c r="P109" i="1"/>
  <c r="O109" i="1"/>
  <c r="N109" i="1"/>
  <c r="M109" i="1"/>
  <c r="K109" i="1"/>
  <c r="I109" i="1"/>
  <c r="G109" i="1"/>
  <c r="E109" i="1"/>
  <c r="P108" i="1"/>
  <c r="K108" i="1"/>
  <c r="E108" i="1"/>
  <c r="Q107" i="1"/>
  <c r="P107" i="1"/>
  <c r="O107" i="1"/>
  <c r="N107" i="1"/>
  <c r="M107" i="1"/>
  <c r="K107" i="1"/>
  <c r="I107" i="1"/>
  <c r="G107" i="1"/>
  <c r="E107" i="1"/>
  <c r="Q106" i="1"/>
  <c r="P106" i="1"/>
  <c r="O106" i="1"/>
  <c r="N106" i="1"/>
  <c r="M106" i="1"/>
  <c r="K106" i="1"/>
  <c r="I106" i="1"/>
  <c r="G106" i="1"/>
  <c r="E106" i="1"/>
  <c r="Q105" i="1"/>
  <c r="P105" i="1"/>
  <c r="O105" i="1"/>
  <c r="N105" i="1"/>
  <c r="M105" i="1"/>
  <c r="K105" i="1"/>
  <c r="I105" i="1"/>
  <c r="G105" i="1"/>
  <c r="E105" i="1"/>
  <c r="Q104" i="1"/>
  <c r="P104" i="1"/>
  <c r="O104" i="1"/>
  <c r="N104" i="1"/>
  <c r="M104" i="1"/>
  <c r="K104" i="1"/>
  <c r="I104" i="1"/>
  <c r="G104" i="1"/>
  <c r="E104" i="1"/>
  <c r="Q103" i="1"/>
  <c r="P103" i="1"/>
  <c r="O103" i="1"/>
  <c r="N103" i="1"/>
  <c r="M103" i="1"/>
  <c r="K103" i="1"/>
  <c r="I103" i="1"/>
  <c r="G103" i="1"/>
  <c r="E103" i="1"/>
  <c r="Q102" i="1"/>
  <c r="P102" i="1"/>
  <c r="O102" i="1"/>
  <c r="N102" i="1"/>
  <c r="M102" i="1"/>
  <c r="K102" i="1"/>
  <c r="I102" i="1"/>
  <c r="G102" i="1"/>
  <c r="E102" i="1"/>
  <c r="Q101" i="1"/>
  <c r="P101" i="1"/>
  <c r="O101" i="1"/>
  <c r="N101" i="1"/>
  <c r="M101" i="1"/>
  <c r="K101" i="1"/>
  <c r="I101" i="1"/>
  <c r="G101" i="1"/>
  <c r="E101" i="1"/>
  <c r="Q100" i="1"/>
  <c r="P100" i="1"/>
  <c r="O100" i="1"/>
  <c r="N100" i="1"/>
  <c r="M100" i="1"/>
  <c r="K100" i="1"/>
  <c r="I100" i="1"/>
  <c r="G100" i="1"/>
  <c r="E100" i="1"/>
  <c r="Q99" i="1"/>
  <c r="P99" i="1"/>
  <c r="O99" i="1"/>
  <c r="N99" i="1"/>
  <c r="M99" i="1"/>
  <c r="K99" i="1"/>
  <c r="I99" i="1"/>
  <c r="G99" i="1"/>
  <c r="E99" i="1"/>
  <c r="Q98" i="1"/>
  <c r="P98" i="1"/>
  <c r="O98" i="1"/>
  <c r="N98" i="1"/>
  <c r="M98" i="1"/>
  <c r="K98" i="1"/>
  <c r="I98" i="1"/>
  <c r="G98" i="1"/>
  <c r="E98" i="1"/>
  <c r="Q97" i="1"/>
  <c r="P97" i="1"/>
  <c r="O97" i="1"/>
  <c r="N97" i="1"/>
  <c r="M97" i="1"/>
  <c r="K97" i="1"/>
  <c r="I97" i="1"/>
  <c r="G97" i="1"/>
  <c r="E97" i="1"/>
  <c r="Q96" i="1"/>
  <c r="P96" i="1"/>
  <c r="O96" i="1"/>
  <c r="N96" i="1"/>
  <c r="M96" i="1"/>
  <c r="K96" i="1"/>
  <c r="I96" i="1"/>
  <c r="G96" i="1"/>
  <c r="E96" i="1"/>
  <c r="Q95" i="1"/>
  <c r="P95" i="1"/>
  <c r="O95" i="1"/>
  <c r="N95" i="1"/>
  <c r="M95" i="1"/>
  <c r="K95" i="1"/>
  <c r="I95" i="1"/>
  <c r="G95" i="1"/>
  <c r="E95" i="1"/>
  <c r="Q94" i="1"/>
  <c r="P94" i="1"/>
  <c r="O94" i="1"/>
  <c r="N94" i="1"/>
  <c r="M94" i="1"/>
  <c r="K94" i="1"/>
  <c r="I94" i="1"/>
  <c r="G94" i="1"/>
  <c r="E94" i="1"/>
  <c r="P93" i="1"/>
  <c r="O93" i="1"/>
  <c r="N93" i="1"/>
  <c r="K93" i="1"/>
  <c r="I93" i="1"/>
  <c r="G93" i="1"/>
  <c r="E93" i="1"/>
  <c r="Q92" i="1"/>
  <c r="P92" i="1"/>
  <c r="O92" i="1"/>
  <c r="N92" i="1"/>
  <c r="M92" i="1"/>
  <c r="K92" i="1"/>
  <c r="I92" i="1"/>
  <c r="G92" i="1"/>
  <c r="E92" i="1"/>
  <c r="Q91" i="1"/>
  <c r="P91" i="1"/>
  <c r="O91" i="1"/>
  <c r="N91" i="1"/>
  <c r="M91" i="1"/>
  <c r="K91" i="1"/>
  <c r="I91" i="1"/>
  <c r="G91" i="1"/>
  <c r="E91" i="1"/>
  <c r="Q90" i="1"/>
  <c r="P90" i="1"/>
  <c r="O90" i="1"/>
  <c r="N90" i="1"/>
  <c r="M90" i="1"/>
  <c r="K90" i="1"/>
  <c r="I90" i="1"/>
  <c r="G90" i="1"/>
  <c r="E90" i="1"/>
  <c r="Q89" i="1"/>
  <c r="P89" i="1"/>
  <c r="O89" i="1"/>
  <c r="N89" i="1"/>
  <c r="M89" i="1"/>
  <c r="K89" i="1"/>
  <c r="I89" i="1"/>
  <c r="G89" i="1"/>
  <c r="E89" i="1"/>
  <c r="Q88" i="1"/>
  <c r="P88" i="1"/>
  <c r="O88" i="1"/>
  <c r="N88" i="1"/>
  <c r="M88" i="1"/>
  <c r="K88" i="1"/>
  <c r="I88" i="1"/>
  <c r="G88" i="1"/>
  <c r="E88" i="1"/>
  <c r="P87" i="1"/>
  <c r="K87" i="1"/>
  <c r="E87" i="1"/>
  <c r="Q86" i="1"/>
  <c r="P86" i="1"/>
  <c r="O86" i="1"/>
  <c r="N86" i="1"/>
  <c r="M86" i="1"/>
  <c r="K86" i="1"/>
  <c r="I86" i="1"/>
  <c r="G86" i="1"/>
  <c r="E86" i="1"/>
  <c r="Q85" i="1"/>
  <c r="P85" i="1"/>
  <c r="O85" i="1"/>
  <c r="N85" i="1"/>
  <c r="M85" i="1"/>
  <c r="K85" i="1"/>
  <c r="I85" i="1"/>
  <c r="G85" i="1"/>
  <c r="E85" i="1"/>
  <c r="P84" i="1"/>
  <c r="O84" i="1"/>
  <c r="N84" i="1"/>
  <c r="K84" i="1"/>
  <c r="I84" i="1"/>
  <c r="G84" i="1"/>
  <c r="E84" i="1"/>
  <c r="Q83" i="1"/>
  <c r="P83" i="1"/>
  <c r="O83" i="1"/>
  <c r="N83" i="1"/>
  <c r="M83" i="1"/>
  <c r="K83" i="1"/>
  <c r="I83" i="1"/>
  <c r="G83" i="1"/>
  <c r="E83" i="1"/>
  <c r="Q82" i="1"/>
  <c r="P82" i="1"/>
  <c r="O82" i="1"/>
  <c r="N82" i="1"/>
  <c r="M82" i="1"/>
  <c r="K82" i="1"/>
  <c r="I82" i="1"/>
  <c r="G82" i="1"/>
  <c r="E82" i="1"/>
  <c r="Q81" i="1"/>
  <c r="P81" i="1"/>
  <c r="O81" i="1"/>
  <c r="N81" i="1"/>
  <c r="M81" i="1"/>
  <c r="K81" i="1"/>
  <c r="I81" i="1"/>
  <c r="G81" i="1"/>
  <c r="E81" i="1"/>
  <c r="P80" i="1"/>
  <c r="O80" i="1"/>
  <c r="K80" i="1"/>
  <c r="I80" i="1"/>
  <c r="E80" i="1"/>
  <c r="Q79" i="1"/>
  <c r="P79" i="1"/>
  <c r="O79" i="1"/>
  <c r="N79" i="1"/>
  <c r="M79" i="1"/>
  <c r="K79" i="1"/>
  <c r="I79" i="1"/>
  <c r="G79" i="1"/>
  <c r="E79" i="1"/>
  <c r="Q78" i="1"/>
  <c r="P78" i="1"/>
  <c r="O78" i="1"/>
  <c r="N78" i="1"/>
  <c r="M78" i="1"/>
  <c r="K78" i="1"/>
  <c r="I78" i="1"/>
  <c r="G78" i="1"/>
  <c r="E78" i="1"/>
  <c r="Q77" i="1"/>
  <c r="P77" i="1"/>
  <c r="O77" i="1"/>
  <c r="N77" i="1"/>
  <c r="M77" i="1"/>
  <c r="K77" i="1"/>
  <c r="I77" i="1"/>
  <c r="G77" i="1"/>
  <c r="E77" i="1"/>
  <c r="Q76" i="1"/>
  <c r="P76" i="1"/>
  <c r="O76" i="1"/>
  <c r="N76" i="1"/>
  <c r="M76" i="1"/>
  <c r="K76" i="1"/>
  <c r="I76" i="1"/>
  <c r="G76" i="1"/>
  <c r="E76" i="1"/>
  <c r="Q75" i="1"/>
  <c r="P75" i="1"/>
  <c r="O75" i="1"/>
  <c r="N75" i="1"/>
  <c r="M75" i="1"/>
  <c r="K75" i="1"/>
  <c r="I75" i="1"/>
  <c r="G75" i="1"/>
  <c r="E75" i="1"/>
  <c r="P74" i="1"/>
  <c r="O74" i="1"/>
  <c r="N74" i="1"/>
  <c r="K74" i="1"/>
  <c r="I74" i="1"/>
  <c r="G74" i="1"/>
  <c r="E74" i="1"/>
  <c r="Q73" i="1"/>
  <c r="P73" i="1"/>
  <c r="O73" i="1"/>
  <c r="N73" i="1"/>
  <c r="M73" i="1"/>
  <c r="K73" i="1"/>
  <c r="I73" i="1"/>
  <c r="G73" i="1"/>
  <c r="E73" i="1"/>
  <c r="Q72" i="1"/>
  <c r="P72" i="1"/>
  <c r="O72" i="1"/>
  <c r="N72" i="1"/>
  <c r="M72" i="1"/>
  <c r="K72" i="1"/>
  <c r="I72" i="1"/>
  <c r="G72" i="1"/>
  <c r="E72" i="1"/>
  <c r="Q71" i="1"/>
  <c r="P71" i="1"/>
  <c r="O71" i="1"/>
  <c r="N71" i="1"/>
  <c r="M71" i="1"/>
  <c r="K71" i="1"/>
  <c r="I71" i="1"/>
  <c r="G71" i="1"/>
  <c r="E71" i="1"/>
  <c r="Q70" i="1"/>
  <c r="P70" i="1"/>
  <c r="O70" i="1"/>
  <c r="N70" i="1"/>
  <c r="M70" i="1"/>
  <c r="K70" i="1"/>
  <c r="I70" i="1"/>
  <c r="G70" i="1"/>
  <c r="E70" i="1"/>
  <c r="Q69" i="1"/>
  <c r="P69" i="1"/>
  <c r="O69" i="1"/>
  <c r="N69" i="1"/>
  <c r="M69" i="1"/>
  <c r="K69" i="1"/>
  <c r="I69" i="1"/>
  <c r="G69" i="1"/>
  <c r="E69" i="1"/>
  <c r="Q68" i="1"/>
  <c r="P68" i="1"/>
  <c r="O68" i="1"/>
  <c r="N68" i="1"/>
  <c r="M68" i="1"/>
  <c r="K68" i="1"/>
  <c r="I68" i="1"/>
  <c r="G68" i="1"/>
  <c r="E68" i="1"/>
  <c r="P67" i="1"/>
  <c r="O67" i="1"/>
  <c r="N67" i="1"/>
  <c r="K67" i="1"/>
  <c r="I67" i="1"/>
  <c r="G67" i="1"/>
  <c r="E67" i="1"/>
  <c r="Q66" i="1"/>
  <c r="P66" i="1"/>
  <c r="O66" i="1"/>
  <c r="N66" i="1"/>
  <c r="M66" i="1"/>
  <c r="K66" i="1"/>
  <c r="I66" i="1"/>
  <c r="G66" i="1"/>
  <c r="E66" i="1"/>
  <c r="Q65" i="1"/>
  <c r="P65" i="1"/>
  <c r="O65" i="1"/>
  <c r="N65" i="1"/>
  <c r="M65" i="1"/>
  <c r="K65" i="1"/>
  <c r="I65" i="1"/>
  <c r="G65" i="1"/>
  <c r="E65" i="1"/>
  <c r="Q64" i="1"/>
  <c r="P64" i="1"/>
  <c r="O64" i="1"/>
  <c r="N64" i="1"/>
  <c r="M64" i="1"/>
  <c r="K64" i="1"/>
  <c r="I64" i="1"/>
  <c r="G64" i="1"/>
  <c r="E64" i="1"/>
  <c r="Q63" i="1"/>
  <c r="P63" i="1"/>
  <c r="O63" i="1"/>
  <c r="N63" i="1"/>
  <c r="M63" i="1"/>
  <c r="K63" i="1"/>
  <c r="I63" i="1"/>
  <c r="G63" i="1"/>
  <c r="E63" i="1"/>
  <c r="Q62" i="1"/>
  <c r="P62" i="1"/>
  <c r="O62" i="1"/>
  <c r="N62" i="1"/>
  <c r="M62" i="1"/>
  <c r="K62" i="1"/>
  <c r="I62" i="1"/>
  <c r="G62" i="1"/>
  <c r="E62" i="1"/>
  <c r="Q61" i="1"/>
  <c r="P61" i="1"/>
  <c r="O61" i="1"/>
  <c r="N61" i="1"/>
  <c r="M61" i="1"/>
  <c r="K61" i="1"/>
  <c r="I61" i="1"/>
  <c r="G61" i="1"/>
  <c r="E61" i="1"/>
  <c r="Q60" i="1"/>
  <c r="P60" i="1"/>
  <c r="O60" i="1"/>
  <c r="N60" i="1"/>
  <c r="M60" i="1"/>
  <c r="K60" i="1"/>
  <c r="I60" i="1"/>
  <c r="G60" i="1"/>
  <c r="E60" i="1"/>
  <c r="Q59" i="1"/>
  <c r="P59" i="1"/>
  <c r="O59" i="1"/>
  <c r="N59" i="1"/>
  <c r="M59" i="1"/>
  <c r="K59" i="1"/>
  <c r="I59" i="1"/>
  <c r="G59" i="1"/>
  <c r="E59" i="1"/>
  <c r="Q58" i="1"/>
  <c r="P58" i="1"/>
  <c r="O58" i="1"/>
  <c r="N58" i="1"/>
  <c r="M58" i="1"/>
  <c r="K58" i="1"/>
  <c r="I58" i="1"/>
  <c r="G58" i="1"/>
  <c r="E58" i="1"/>
  <c r="Q57" i="1"/>
  <c r="P57" i="1"/>
  <c r="O57" i="1"/>
  <c r="N57" i="1"/>
  <c r="M57" i="1"/>
  <c r="K57" i="1"/>
  <c r="I57" i="1"/>
  <c r="G57" i="1"/>
  <c r="E57" i="1"/>
  <c r="Q56" i="1"/>
  <c r="P56" i="1"/>
  <c r="O56" i="1"/>
  <c r="N56" i="1"/>
  <c r="M56" i="1"/>
  <c r="K56" i="1"/>
  <c r="I56" i="1"/>
  <c r="G56" i="1"/>
  <c r="E56" i="1"/>
  <c r="Q55" i="1"/>
  <c r="P55" i="1"/>
  <c r="O55" i="1"/>
  <c r="N55" i="1"/>
  <c r="M55" i="1"/>
  <c r="K55" i="1"/>
  <c r="I55" i="1"/>
  <c r="G55" i="1"/>
  <c r="E55" i="1"/>
  <c r="Q54" i="1"/>
  <c r="P54" i="1"/>
  <c r="O54" i="1"/>
  <c r="N54" i="1"/>
  <c r="M54" i="1"/>
  <c r="K54" i="1"/>
  <c r="I54" i="1"/>
  <c r="G54" i="1"/>
  <c r="E54" i="1"/>
  <c r="Q53" i="1"/>
  <c r="P53" i="1"/>
  <c r="O53" i="1"/>
  <c r="N53" i="1"/>
  <c r="M53" i="1"/>
  <c r="K53" i="1"/>
  <c r="I53" i="1"/>
  <c r="G53" i="1"/>
  <c r="E53" i="1"/>
  <c r="Q52" i="1"/>
  <c r="P52" i="1"/>
  <c r="O52" i="1"/>
  <c r="N52" i="1"/>
  <c r="M52" i="1"/>
  <c r="K52" i="1"/>
  <c r="I52" i="1"/>
  <c r="G52" i="1"/>
  <c r="E52" i="1"/>
  <c r="P51" i="1"/>
  <c r="O51" i="1"/>
  <c r="N51" i="1"/>
  <c r="K51" i="1"/>
  <c r="I51" i="1"/>
  <c r="G51" i="1"/>
  <c r="E51" i="1"/>
  <c r="Q50" i="1"/>
  <c r="P50" i="1"/>
  <c r="O50" i="1"/>
  <c r="N50" i="1"/>
  <c r="M50" i="1"/>
  <c r="K50" i="1"/>
  <c r="I50" i="1"/>
  <c r="G50" i="1"/>
  <c r="E50" i="1"/>
  <c r="Q49" i="1"/>
  <c r="P49" i="1"/>
  <c r="O49" i="1"/>
  <c r="N49" i="1"/>
  <c r="M49" i="1"/>
  <c r="K49" i="1"/>
  <c r="I49" i="1"/>
  <c r="G49" i="1"/>
  <c r="E49" i="1"/>
  <c r="Q48" i="1"/>
  <c r="P48" i="1"/>
  <c r="O48" i="1"/>
  <c r="N48" i="1"/>
  <c r="M48" i="1"/>
  <c r="K48" i="1"/>
  <c r="I48" i="1"/>
  <c r="G48" i="1"/>
  <c r="E48" i="1"/>
  <c r="P47" i="1"/>
  <c r="K47" i="1"/>
  <c r="E47" i="1"/>
  <c r="Q46" i="1"/>
  <c r="P46" i="1"/>
  <c r="O46" i="1"/>
  <c r="N46" i="1"/>
  <c r="M46" i="1"/>
  <c r="K46" i="1"/>
  <c r="I46" i="1"/>
  <c r="G46" i="1"/>
  <c r="E46" i="1"/>
  <c r="Q45" i="1"/>
  <c r="P45" i="1"/>
  <c r="O45" i="1"/>
  <c r="N45" i="1"/>
  <c r="M45" i="1"/>
  <c r="K45" i="1"/>
  <c r="I45" i="1"/>
  <c r="G45" i="1"/>
  <c r="E45" i="1"/>
  <c r="Q44" i="1"/>
  <c r="P44" i="1"/>
  <c r="O44" i="1"/>
  <c r="N44" i="1"/>
  <c r="M44" i="1"/>
  <c r="K44" i="1"/>
  <c r="I44" i="1"/>
  <c r="G44" i="1"/>
  <c r="E44" i="1"/>
  <c r="Q43" i="1"/>
  <c r="P43" i="1"/>
  <c r="N43" i="1"/>
  <c r="M43" i="1"/>
  <c r="K43" i="1"/>
  <c r="G43" i="1"/>
  <c r="E43" i="1"/>
  <c r="P42" i="1"/>
  <c r="N42" i="1"/>
  <c r="K42" i="1"/>
  <c r="G42" i="1"/>
  <c r="E42" i="1"/>
  <c r="Q41" i="1"/>
  <c r="P41" i="1"/>
  <c r="O41" i="1"/>
  <c r="N41" i="1"/>
  <c r="M41" i="1"/>
  <c r="K41" i="1"/>
  <c r="I41" i="1"/>
  <c r="G41" i="1"/>
  <c r="E41" i="1"/>
  <c r="Q40" i="1"/>
  <c r="P40" i="1"/>
  <c r="O40" i="1"/>
  <c r="N40" i="1"/>
  <c r="M40" i="1"/>
  <c r="K40" i="1"/>
  <c r="I40" i="1"/>
  <c r="G40" i="1"/>
  <c r="E40" i="1"/>
  <c r="Q39" i="1"/>
  <c r="P39" i="1"/>
  <c r="O39" i="1"/>
  <c r="N39" i="1"/>
  <c r="M39" i="1"/>
  <c r="K39" i="1"/>
  <c r="I39" i="1"/>
  <c r="G39" i="1"/>
  <c r="E39" i="1"/>
  <c r="Q38" i="1"/>
  <c r="P38" i="1"/>
  <c r="O38" i="1"/>
  <c r="N38" i="1"/>
  <c r="M38" i="1"/>
  <c r="K38" i="1"/>
  <c r="I38" i="1"/>
  <c r="G38" i="1"/>
  <c r="E38" i="1"/>
  <c r="P37" i="1"/>
  <c r="O37" i="1"/>
  <c r="N37" i="1"/>
  <c r="K37" i="1"/>
  <c r="I37" i="1"/>
  <c r="G37" i="1"/>
  <c r="E37" i="1"/>
  <c r="Q36" i="1"/>
  <c r="P36" i="1"/>
  <c r="O36" i="1"/>
  <c r="N36" i="1"/>
  <c r="M36" i="1"/>
  <c r="K36" i="1"/>
  <c r="I36" i="1"/>
  <c r="G36" i="1"/>
  <c r="E36" i="1"/>
  <c r="Q35" i="1"/>
  <c r="P35" i="1"/>
  <c r="O35" i="1"/>
  <c r="N35" i="1"/>
  <c r="M35" i="1"/>
  <c r="K35" i="1"/>
  <c r="I35" i="1"/>
  <c r="G35" i="1"/>
  <c r="E35" i="1"/>
  <c r="Q34" i="1"/>
  <c r="P34" i="1"/>
  <c r="O34" i="1"/>
  <c r="N34" i="1"/>
  <c r="M34" i="1"/>
  <c r="K34" i="1"/>
  <c r="I34" i="1"/>
  <c r="G34" i="1"/>
  <c r="E34" i="1"/>
  <c r="Q33" i="1"/>
  <c r="P33" i="1"/>
  <c r="O33" i="1"/>
  <c r="N33" i="1"/>
  <c r="M33" i="1"/>
  <c r="K33" i="1"/>
  <c r="I33" i="1"/>
  <c r="G33" i="1"/>
  <c r="E33" i="1"/>
  <c r="Q32" i="1"/>
  <c r="P32" i="1"/>
  <c r="O32" i="1"/>
  <c r="N32" i="1"/>
  <c r="M32" i="1"/>
  <c r="K32" i="1"/>
  <c r="I32" i="1"/>
  <c r="G32" i="1"/>
  <c r="E32" i="1"/>
  <c r="Q31" i="1"/>
  <c r="P31" i="1"/>
  <c r="O31" i="1"/>
  <c r="N31" i="1"/>
  <c r="M31" i="1"/>
  <c r="K31" i="1"/>
  <c r="I31" i="1"/>
  <c r="G31" i="1"/>
  <c r="E31" i="1"/>
  <c r="Q30" i="1"/>
  <c r="P30" i="1"/>
  <c r="O30" i="1"/>
  <c r="N30" i="1"/>
  <c r="M30" i="1"/>
  <c r="K30" i="1"/>
  <c r="I30" i="1"/>
  <c r="G30" i="1"/>
  <c r="E30" i="1"/>
  <c r="O29" i="1"/>
  <c r="N29" i="1"/>
  <c r="I29" i="1"/>
  <c r="G29" i="1"/>
  <c r="E29" i="1"/>
  <c r="Q28" i="1"/>
  <c r="P28" i="1"/>
  <c r="O28" i="1"/>
  <c r="N28" i="1"/>
  <c r="M28" i="1"/>
  <c r="K28" i="1"/>
  <c r="I28" i="1"/>
  <c r="G28" i="1"/>
  <c r="E28" i="1"/>
  <c r="Q27" i="1"/>
  <c r="P27" i="1"/>
  <c r="O27" i="1"/>
  <c r="N27" i="1"/>
  <c r="M27" i="1"/>
  <c r="K27" i="1"/>
  <c r="I27" i="1"/>
  <c r="G27" i="1"/>
  <c r="E27" i="1"/>
  <c r="N26" i="1"/>
  <c r="G26" i="1"/>
  <c r="E26" i="1"/>
  <c r="Q25" i="1"/>
  <c r="P25" i="1"/>
  <c r="O25" i="1"/>
  <c r="N25" i="1"/>
  <c r="M25" i="1"/>
  <c r="K25" i="1"/>
  <c r="I25" i="1"/>
  <c r="G25" i="1"/>
  <c r="E25" i="1"/>
  <c r="N24" i="1"/>
  <c r="G24" i="1"/>
  <c r="E24" i="1"/>
  <c r="Q23" i="1"/>
  <c r="P23" i="1"/>
  <c r="O23" i="1"/>
  <c r="N23" i="1"/>
  <c r="M23" i="1"/>
  <c r="K23" i="1"/>
  <c r="I23" i="1"/>
  <c r="G23" i="1"/>
  <c r="E23" i="1"/>
  <c r="Q22" i="1"/>
  <c r="P22" i="1"/>
  <c r="O22" i="1"/>
  <c r="N22" i="1"/>
  <c r="M22" i="1"/>
  <c r="K22" i="1"/>
  <c r="I22" i="1"/>
  <c r="G22" i="1"/>
  <c r="E22" i="1"/>
  <c r="Q21" i="1"/>
  <c r="P21" i="1"/>
  <c r="O21" i="1"/>
  <c r="N21" i="1"/>
  <c r="M21" i="1"/>
  <c r="K21" i="1"/>
  <c r="I21" i="1"/>
  <c r="G21" i="1"/>
  <c r="E21" i="1"/>
  <c r="Q20" i="1"/>
  <c r="P20" i="1"/>
  <c r="O20" i="1"/>
  <c r="N20" i="1"/>
  <c r="M20" i="1"/>
  <c r="K20" i="1"/>
  <c r="I20" i="1"/>
  <c r="G20" i="1"/>
  <c r="E20" i="1"/>
  <c r="Q19" i="1"/>
  <c r="P19" i="1"/>
  <c r="O19" i="1"/>
  <c r="N19" i="1"/>
  <c r="M19" i="1"/>
  <c r="K19" i="1"/>
  <c r="I19" i="1"/>
  <c r="G19" i="1"/>
  <c r="E19" i="1"/>
  <c r="Q18" i="1"/>
  <c r="P18" i="1"/>
  <c r="O18" i="1"/>
  <c r="N18" i="1"/>
  <c r="M18" i="1"/>
  <c r="K18" i="1"/>
  <c r="I18" i="1"/>
  <c r="G18" i="1"/>
  <c r="E18" i="1"/>
  <c r="Q17" i="1"/>
  <c r="P17" i="1"/>
  <c r="O17" i="1"/>
  <c r="N17" i="1"/>
  <c r="M17" i="1"/>
  <c r="K17" i="1"/>
  <c r="I17" i="1"/>
  <c r="G17" i="1"/>
  <c r="E17" i="1"/>
  <c r="Q16" i="1"/>
  <c r="P16" i="1"/>
  <c r="O16" i="1"/>
  <c r="N16" i="1"/>
  <c r="M16" i="1"/>
  <c r="K16" i="1"/>
  <c r="I16" i="1"/>
  <c r="G16" i="1"/>
  <c r="E16" i="1"/>
  <c r="Q15" i="1"/>
  <c r="P15" i="1"/>
  <c r="O15" i="1"/>
  <c r="N15" i="1"/>
  <c r="M15" i="1"/>
  <c r="K15" i="1"/>
  <c r="I15" i="1"/>
  <c r="G15" i="1"/>
  <c r="E15" i="1"/>
  <c r="Q14" i="1"/>
  <c r="P14" i="1"/>
  <c r="O14" i="1"/>
  <c r="N14" i="1"/>
  <c r="M14" i="1"/>
  <c r="K14" i="1"/>
  <c r="I14" i="1"/>
  <c r="G14" i="1"/>
  <c r="E14" i="1"/>
  <c r="Q13" i="1"/>
  <c r="P13" i="1"/>
  <c r="O13" i="1"/>
  <c r="N13" i="1"/>
  <c r="M13" i="1"/>
  <c r="K13" i="1"/>
  <c r="I13" i="1"/>
  <c r="G13" i="1"/>
  <c r="E13" i="1"/>
  <c r="N12" i="1"/>
  <c r="G12" i="1"/>
  <c r="E12" i="1"/>
  <c r="Q11" i="1"/>
  <c r="P11" i="1"/>
  <c r="O11" i="1"/>
  <c r="N11" i="1"/>
  <c r="M11" i="1"/>
  <c r="K11" i="1"/>
  <c r="I11" i="1"/>
  <c r="G11" i="1"/>
  <c r="E11" i="1"/>
  <c r="Q10" i="1"/>
  <c r="P10" i="1"/>
  <c r="O10" i="1"/>
  <c r="N10" i="1"/>
  <c r="M10" i="1"/>
  <c r="K10" i="1"/>
  <c r="I10" i="1"/>
  <c r="G10" i="1"/>
  <c r="E10" i="1"/>
  <c r="Q9" i="1"/>
  <c r="P9" i="1"/>
  <c r="O9" i="1"/>
  <c r="N9" i="1"/>
  <c r="M9" i="1"/>
  <c r="K9" i="1"/>
  <c r="I9" i="1"/>
  <c r="G9" i="1"/>
  <c r="E9" i="1"/>
  <c r="Q8" i="1"/>
  <c r="P8" i="1"/>
  <c r="O8" i="1"/>
  <c r="N8" i="1"/>
  <c r="M8" i="1"/>
  <c r="K8" i="1"/>
  <c r="I8" i="1"/>
  <c r="G8" i="1"/>
  <c r="E8" i="1"/>
  <c r="Q7" i="1"/>
  <c r="P7" i="1"/>
  <c r="O7" i="1"/>
  <c r="N7" i="1"/>
  <c r="M7" i="1"/>
  <c r="K7" i="1"/>
  <c r="I7" i="1"/>
  <c r="G7" i="1"/>
  <c r="E7" i="1"/>
  <c r="Q6" i="1"/>
  <c r="P6" i="1"/>
  <c r="O6" i="1"/>
  <c r="N6" i="1"/>
  <c r="M6" i="1"/>
  <c r="K6" i="1"/>
  <c r="I6" i="1"/>
  <c r="G6" i="1"/>
  <c r="E6" i="1"/>
  <c r="L5" i="1"/>
  <c r="M5" i="1" s="1"/>
  <c r="J5" i="1"/>
  <c r="K5" i="1" s="1"/>
  <c r="H5" i="1"/>
  <c r="I5" i="1" s="1"/>
  <c r="F5" i="1"/>
  <c r="G5" i="1" s="1"/>
  <c r="D5" i="1"/>
  <c r="E5" i="1" s="1"/>
  <c r="N5" i="1" l="1"/>
  <c r="O5" i="1"/>
  <c r="N5" i="2"/>
  <c r="P5" i="2"/>
  <c r="P5" i="1"/>
  <c r="Q5" i="1"/>
</calcChain>
</file>

<file path=xl/sharedStrings.xml><?xml version="1.0" encoding="utf-8"?>
<sst xmlns="http://schemas.openxmlformats.org/spreadsheetml/2006/main" count="4041" uniqueCount="2932">
  <si>
    <t>ΕΞΑΓΩΓΕΣ ΕΛΛΗΝΙΚΩΝ ΠΡΟΪΟΝΤΩΝ ΣΤΗΝ ΗΠΕΙΡΩΤΙΚΗ ΚΙΝΑ 2017-2021</t>
  </si>
  <si>
    <t>α/α</t>
  </si>
  <si>
    <t>CN4</t>
  </si>
  <si>
    <t>ΠΕΡΙΓΡΑΦΗ ΠΡΟΪΟΝΤΩΝ</t>
  </si>
  <si>
    <t>Μεταβολή 2021-2020</t>
  </si>
  <si>
    <t>Μεταβολή 2020-2019</t>
  </si>
  <si>
    <t>Μεταβολή 2019-2018</t>
  </si>
  <si>
    <t>Μεταβολή 2018-2017</t>
  </si>
  <si>
    <t>€</t>
  </si>
  <si>
    <t>Μερίδιο (%)</t>
  </si>
  <si>
    <t>%</t>
  </si>
  <si>
    <t>ΣΥΝΟΛΟ</t>
  </si>
  <si>
    <t>2710'</t>
  </si>
  <si>
    <t>Λάδια από πετρέλαιο ή από ασφαλτούχα ορυκτά (εκτός από ακατέργαστα λάδια). Παρασκευάσματα περιεκτικότητας κατά βάρος &gt;= 70% σε λάδια από πετρέλαιο ή σε ασφαλτούχα ορυκτά και στα οποία τα λάδια αυτά αποτελούν το βασικό συστατικό, π.δ.κ.α.</t>
  </si>
  <si>
    <t>2515'</t>
  </si>
  <si>
    <t>Μάρμαρα, τραβερτίνες, βελγικοί ασβεστόλιθοι και άλλοι ασβεστόλιθοι για πελέκημα ή χτίσιμο, φαινομενικής πυκνότητας &gt;= 2,5, και αλάβαστρο, έστω και χοντρικά κατεργασμένα ή απλά κομμένα, με πριόνι ή άλλο τρόπο, σε όγκους ή πλάκες σχήματος τετραγώνου ήο</t>
  </si>
  <si>
    <t>8421'</t>
  </si>
  <si>
    <t>Μηχανές και συσκευές φυγόκεντρες, ό. συμπ. οι μηχανές στιψίματος (εκτός εκείνων για το διαχωρισμό ισοτόπων). Συσκευές για τη διήθηση ή το καθάρισμα υγρών ή αερίων (εκτός των τεχνητών νεφρών)</t>
  </si>
  <si>
    <t>2616'</t>
  </si>
  <si>
    <t>Μεταλλεύματα πολυτίμων μετάλλων και τα εμπλουτισμένα από αυτά</t>
  </si>
  <si>
    <t>3004'</t>
  </si>
  <si>
    <t>Φάρμακα (εκτός από τα προϊόντα των κλάσεων 3002, 3005 ή 3006) που αποτελούνται από προϊόντα αναμειγμένα ή μη αναμειγμένα, παρασκευασμένα για θεραπευτικούς ή προφυλακτικούς σκοπούς, που παρουσιάζονται με μορφή δόσεων ή είναι συσκευασμένα για τη λιανικ</t>
  </si>
  <si>
    <t>8411'</t>
  </si>
  <si>
    <t>Στροβιλοκινητήρες, στροβιλοπροωθητήρες και άλλοι στρόβιλοι δι'αερίου</t>
  </si>
  <si>
    <t>0404'</t>
  </si>
  <si>
    <t>Ορός γάλακτος, έστω και συμπυκνωμένος ή με προσθήκη ζάχαρης ή άλλων γλυκαντικών. Προϊόντα που αποτελούνται από φυσικά συστατικά του γάλακτος, έστω και με προσθήκη ζάχαρης ή άλλων γλυκαντικών, π.δ.κ.α.</t>
  </si>
  <si>
    <t>99SS'</t>
  </si>
  <si>
    <t>λοιπά προίόντα</t>
  </si>
  <si>
    <t>7404'</t>
  </si>
  <si>
    <t>Απορρίμματα και θραύσματα από χαλκό (εκτός από ακατέργαστους όγκους [πλινθώματα] ή εκτός από παρόμοιες ακατέργαστες μορφές, από ρευστοποιημένα απορρίμματα και θραύσματα από χαλκό, εκτός από τέφρες και κατάλοιπα (σκωρίες) που περιέχουν χαλκό, καθώς κα</t>
  </si>
  <si>
    <t>8409'</t>
  </si>
  <si>
    <t>Μέρη που αναγνωρίζονται ότι προορίζονται αποκλειστικά ή κύρια για εμβολοφόρους κινητήρες εσωτερικής καύσης, π.δ.κ.α.</t>
  </si>
  <si>
    <t>3204'</t>
  </si>
  <si>
    <t>Χρωστικές ύλες συνθετικές οργανικές, έστω και καθορισμένης χημικής σύστασης. Παρασκευάσματα των τύπων που χρησιμοποιούνται για το χρωματισμό κάθε ύλης ή που προορίζονται να μπουν σαν συστατικά στην παρασκευή χρωστικών παρασκευασμάτων με βάση συνθετικ</t>
  </si>
  <si>
    <t>9018'</t>
  </si>
  <si>
    <t>Όργανα και συσκευές για ιατρική, χειρουργική, οδοντιατρική ή κτηνιατρική χρήση, ό. συμπ. οι σπινθηρογράφοι και άλλες συσκευές ηλεκτροθεραπείας, καθώς και συσκευές για τον έλεγχο της οξύτητας της όρασης, π.δ.κ.α.</t>
  </si>
  <si>
    <t>3920'</t>
  </si>
  <si>
    <t>Πλάκες, φύλλα, μεμβράνες, ταινίες και λουρίδες, από πλαστικές ύλες μη κυψελώδεις, μη ενισχυμένα ούτε με απανωτές στρώσεις, ούτε όμοια συνδυασμένα με άλλες ύλες, χωρίς υπόθεμα, μη κατεργασμένα ή κατεργασμένα μόνο στην επιφάνεια ή κομμένα μόνο σε σχήμα</t>
  </si>
  <si>
    <t>6802'</t>
  </si>
  <si>
    <t>Πέτρες κατάλληλες για λάξευση ή για την οικοδομική, φυσικές, άλλες από σχιστόλιθο, επεξεργασμένες και τεχνουργήματα από αυτές. Κύβοι, ψηφίδες και παρόμοια είδη για μωσαϊκά από φυσικές πέτρες (ό. συμπ. ο σχιστόλιθος), έστω και πάνω σε υπόθεμα. Κόκκοι,</t>
  </si>
  <si>
    <t>7308'</t>
  </si>
  <si>
    <t>Κατασκευές και μέρη κατασκευών (π.χ. γέφυρες και τμήματα γεφυρών, θυρίδες κλεισιάδων, πύργοι, πυλώνες, στύλοι, κολώνες, ικριώματα, στέγες, ζευκτά στέγης, πύλες, πόρτες, παράθυρα καθώς και τα πλαίσια και οι περικαλύψεις αυτών, κατώφλια, πατζούρια, κιγ</t>
  </si>
  <si>
    <t>3304'</t>
  </si>
  <si>
    <t>Προϊόντα ομορφιάς ή φτιασιδώματος (μακιγιάζ) παρασκευασμένα και παρασκευάσματα για τη συντήρηση ή τη φροντίδα του δέρματος (εκτός από τα φάρμακα), στα οποία περιλαμβάνονται και τα αντιηλιακά παρασκευάσματα και τα παρασκευάσματα για το μαύρισμα. Παρασ</t>
  </si>
  <si>
    <t>2009'</t>
  </si>
  <si>
    <t>Χυμοί φρούτων, στους οποίους περιλαμβάνεται και ο μούστος σταφυλιών, ή λαχανικών, που δεν έχουν υποστεί ζύμωση, χωρίς προσθήκη αλκοόλης, με ή χωρίς προσθήκη ζάχαρης ή άλλων γλυκαντικών</t>
  </si>
  <si>
    <t>5201'</t>
  </si>
  <si>
    <t>Βαμβάκι, μη λαναρισμένο ούτε χτενισμένο</t>
  </si>
  <si>
    <t>8212'</t>
  </si>
  <si>
    <t>Ξυράφια, μη ηλεκτρικές ξυριστικές μηχανές και λεπίδες ξυριστικής μηχανής (ό. συμπ. οι ημιτελείς λεπίδες σε ταινίες), από κοινά μέταλλα</t>
  </si>
  <si>
    <t>7606'</t>
  </si>
  <si>
    <t>Ελάσματα και ταινίες, από αργίλιο, με πάχος &gt; 0,2 mm (εκτός από ανεπτυγμένα ελάσματα και ταινίες)</t>
  </si>
  <si>
    <t>7403'</t>
  </si>
  <si>
    <t>Χαλκός καθαρισμένος και κράματα χαλκού, σε ακατέργαστη μορφή (εκτός από τα μητρικά κράματα χαλκού της κλάσης 7405)</t>
  </si>
  <si>
    <t>0810'</t>
  </si>
  <si>
    <t>Φράουλες, σμέουρα, βατόμουρα, φραγκοστάφυλα κάθε είδους, λαγοκέρασα και άλλοι καρποί και φρούτα βρώσιμα, νωπά (εκτός από καρπούς με κέλυφος, μπανάνες, χουρμάδες, σύκα, ανανάδες, καρποί αβοκάντο, γκουάβες, καρποί μάγγο, μαγγούστες, καρποί παπάγιας, εσ</t>
  </si>
  <si>
    <t>8419'</t>
  </si>
  <si>
    <t>Συσκευές και διατάξεις, έστω και ηλεκτρικά θερμαινόμενες, για την επεξεργασία υλών με μεθόδους που απαιτούν αλλαγή της θερμοκρασίας, όπως η θέρμανση, το ψήσιμο, το καβούρδισμα, η απόσταξη, η διύλιση, η αποστείρωση, η παστερίωση, ο κλιβανισμός, το στέ</t>
  </si>
  <si>
    <t>3824'</t>
  </si>
  <si>
    <t>Συνδετικά παρασκευασμένα για καλούπια ή πυρήνες χυτηρίου. Χημικά προϊόντα και παρασκευάσματα των χημικών ή συναφών βιομηχανιών, στα οποία περιλαμβάνονται και εκείνα που αποτελούνται από μείγματα φυσικών προϊόντων, π.δ.κ.α. Προϊόντα που είναι υπολείμμ</t>
  </si>
  <si>
    <t>8533'</t>
  </si>
  <si>
    <t>Αντιστάσεις ηλεκτρικές, ό. συμπ. οι ρεοστάτες και τα ποτενσιόμετρα (εκτός από θερμαντικές αντιστάσεις)</t>
  </si>
  <si>
    <t>8443'</t>
  </si>
  <si>
    <t>Μηχανές και συσκευές εκτύπωσης, στις οποίες περιλαμβάνονται και οι εκτυπωτικές συσκευές με εκτόξευση μελάνης (εκτός από πολυγράφους εκτογραφικού τύπου ή μεμβρανών, μηχανές εκτύπωσης διευθύνσεων και άλλες εκτυπωτικές μηχανές γραφείου των κλάσεων 8469έ</t>
  </si>
  <si>
    <t>4302'</t>
  </si>
  <si>
    <t>Γουνοδέρματα δεψασμένα ή κατεργασμένα στα οποία περιλαμβάνονται και τα κεφάλια, ουρές, πόδια και άλλα κομμάτια, αποκόμματα και απορρίμματα, που δεν έχουν συναρμολογηθεί ή έχουν συναρμολογηθεί, χωρίς προσθήκη άλλων υλών (εκτός από ενδύματα, εξαρτήματα</t>
  </si>
  <si>
    <t>3822'</t>
  </si>
  <si>
    <t>Διαγνωστικά ή εργαστηριακά αντιδραστήρια σε υπόθεμα και παρασκευασμένα διαγνωστικά ή εργαστηριακά αντιδραστήρια είτε σε υπόθεμα ή όχι (εκτός από σύνθετα διαγνωστικά αντιδραστήρια που προορίζονται για χορήγηση σε ασθενείς, αντιδραστήρια που προορίζοντ</t>
  </si>
  <si>
    <t>7610'</t>
  </si>
  <si>
    <t>Κατασκευές και μέρη κατασκευών (π.χ. γέφυρες και τμήματα γεφυρών, πύργοι, πυλώνες, στύλοι, κολόνες, ικριώματα, στέγες, ζευκτά στέγης, πύλες, πόρτες, παράθυρα, καθώς και τα πλαίσια και οι περικαλύψεις αυτών, κατώφλια, κιγκλιδώματα), από αργίλιο (εκτός</t>
  </si>
  <si>
    <t>1509'</t>
  </si>
  <si>
    <t>Ελαιόλαδο και τα κλάσματά του, που λαμβάνονται αποκλειστικά από ελιές με τη χρήση μηχανικών ή φυσικών μέσων υπό συνθήκες που δεν προκαλούν αλλοίωση του ελαίου, έστω και εξευγενισμένα, αλλά χημικώς μη μετασχηματισμένα</t>
  </si>
  <si>
    <t>8544'</t>
  </si>
  <si>
    <t>Σύρματα και καλώδια (ό. συμπ. τα ομοαξονικά καλώδια) για ηλεκτροτεχνική χρήση, μονωμένα (έστω και μονωμένα με φωτοευαίσθητο βερνίκι ή οξειδωμένα ηλεκτρολυτικά) και άλλοι μονωμένοι ηλεκτρικοί αγωγοί, έστω και με εξαρτήματα σύνδεσης. Καλώδια από οπτικέ</t>
  </si>
  <si>
    <t>3901'</t>
  </si>
  <si>
    <t>Πολυμερή του αιθυλενίου σε αρχικές μορφές</t>
  </si>
  <si>
    <t>1902'</t>
  </si>
  <si>
    <t>Ζυμαρικά εν γένει έστω και ψημένα ή παραγεμισμένα με κρέας ή άλλες ουσίες ή και αλλιώς παρασκευασμένα, όπως τα σπαγέτα, μακαρόνια, νούγιες, λαζάνια, gnocchi, ραβιόλια, κανελόνια, καθώς και αράπικο σιμιγδάλι (κους-κους), έστω και παρασκευασμένο</t>
  </si>
  <si>
    <t>1520'</t>
  </si>
  <si>
    <t>Γλυκερίνη, ακατέργαστη, καθώς και γλυκερινούχα νερά και αλισίβες</t>
  </si>
  <si>
    <t>2519'</t>
  </si>
  <si>
    <t>Ανθρακικό μαγνήσιο φυσικό μαγνησίτης. Μαγνησία που αποκτήθηκε με τήξη με ηλεκτρισμό. Μαγνησία πυρωμένη αδρανής φρυγμένη, έστω και αν περιέχει ελάχιστες ποσότητες άλλων οξειδίων που προστέθηκαν πριν από τη φρύξη. Άλλο οξείδιο του μαγνησίου έστω και κα</t>
  </si>
  <si>
    <t>0511'</t>
  </si>
  <si>
    <t>Προϊόντα ζωϊκής προέλευσης, π.δ.κ.α.. Ζώα μη ζωντανά όλων των ειδών, ακατάλληλα για τη διατροφή του ανθρώπου</t>
  </si>
  <si>
    <t>8502'</t>
  </si>
  <si>
    <t>Συγκροτήματα παραγωγής ηλεκτρικού ρεύματος και ηλεκτρικοί περιστροφικοί μετατροπείς</t>
  </si>
  <si>
    <t>3307'</t>
  </si>
  <si>
    <t>Παρασκευάσματα για πριν το ξύρισμα, για το ξύρισμα και για μετά το ξύρισμα, αποσμητικά σώματος, παρασκευάσματα για λουτρά, αποτριχωτικά, άλλα προϊόντα αρωματοποιίας ή καλλωπισμού παρασκευασμένα και άλλα καλλυντικά παρασκευάσματα, που δεν κατονομάζοντ</t>
  </si>
  <si>
    <t>9028'</t>
  </si>
  <si>
    <t>Μετρητές αερίων, υγρών ή ηλεκτρισμού, ό. συμπ. οι μετρητές για τη μέτρηση των μετρητών αυτών</t>
  </si>
  <si>
    <t>2202'</t>
  </si>
  <si>
    <t>Νερά, στα οποία περιλαμβάνονται και τα μεταλλικά και τα αεριούχα νερά, με προσθήκη ζάχαρης ή άλλων γλυκαντικών ή αρωματισμένα, και άλλα μη αλκοολούχα ποτά (εκτός από τους χυμούς φρούτων ή λαχανικών και το γάλα)</t>
  </si>
  <si>
    <t>8517'</t>
  </si>
  <si>
    <t>Ηλεκτρικές συσκευές για την ενσύρματη τηλεφωνία ή την ενσύρματη τηλεγραφία, όπου συμπεριλαμβάνονται οι συσκευές ενσύρματης τηλεφωνίας με ασυρματικές χειροσυσκευές (ακουστικά) και οι συσκευές τηλεπικοινωνίας για συστήματα με φερόμενη ηλεκτρική ενέργει</t>
  </si>
  <si>
    <t>8609'</t>
  </si>
  <si>
    <t>Εμπορευματοκιβώτια (containers), ό. συμπ. εκείνα που προορίζονται για υγρά ή αέρια, ειδικά κατασκευασμένα και εξοπλισμένα για έναν ή περισσότερους τρόπους μεταφοράς</t>
  </si>
  <si>
    <t>8536'</t>
  </si>
  <si>
    <t>Συσκευές ηλεκτρικές, για το κλείσιμο, τη διακοπή, την προστασία ή τη σύνδεση ηλεκτρικών κυκλωμάτων (π.χ. διακόπτες, ηλεκτρονόμοι, ασφάλειες, αντιστάσεις στα κύματα ηλεκτρισμού, φις και πρίζες, υποδοχές λαμπτήρων ντουί και κουτιά σύνδεσης), για τάση &lt;</t>
  </si>
  <si>
    <t>2204'</t>
  </si>
  <si>
    <t>Κρασιά από νωπά σταφύλια, στα οποία περιλαμβάνονται και τα εμπλουτισμένα με αλκοόλη κρασιά. Μούστος σταφυλιών, που έχει υποστεί μερική ζύμωση και που έχει αποκτημένο αλκοολικό τίτλο &gt; 0,5% vol ή που έχει πρόσθετο αποκτημένο αλκοολικό τίτλο &gt; 0,5% vol</t>
  </si>
  <si>
    <t>8413'</t>
  </si>
  <si>
    <t>Αντλίες για υγρά, έστω και με μετρική διάταξη (εκτός εκείνων που είναι από κεραμευτικές ύλες, καθώς και εκτός από ιατρικές αντλίες απορρόφησης εκκρίσεων ή ιατρικές αντλίες που φέρονται επί του σώματος ή είναι εμφυτευμένες σε αυτό). Ανυψωτές υγρών (εκ</t>
  </si>
  <si>
    <t>2933'</t>
  </si>
  <si>
    <t>Ενώσεις ετεροκυκλικές μόνο με ετεροάτομο(ετεοάτομα) αζώτου</t>
  </si>
  <si>
    <t>8471'</t>
  </si>
  <si>
    <t>Μηχανές επεξεργασίας δεδομένων, αυτόματες, και μονάδες αυτών. Μαγνητικές ή οπτικές διατάξεις ανάγνωσης, μηχανές εγγραφής των δεδομένων σε υπόθεμα με κωδικοποιημένη μορφή και μηχανές επεξεργασίας των δεδομένων αυτών, π.δ.κ.α.</t>
  </si>
  <si>
    <t>8708'</t>
  </si>
  <si>
    <t>Μέρη και εξαρτήματα για ελκυστήρες, αστικά λεωφορεία, επιβατικά αυτοκίνητα, αυτοκίνητα φορτηγά οχήματα και αυτοκίνητα οχήματα ειδικών χρήσεων των κλάσεων 8701 έως 8705, π.δ.κ.α.</t>
  </si>
  <si>
    <t>8431'</t>
  </si>
  <si>
    <t>Μέρη που αναγνωρίζονται ότι προορίζονται αποκλειστικά ή κυρίως για τις μηχανές και συσκευές των κλάσεων 8425 έως 8430, π.δ.κ.α.</t>
  </si>
  <si>
    <t>7602'</t>
  </si>
  <si>
    <t>Απορρίμματα και θραύσματα, από αργίλιο (εκτός από σκουριές, ψήγματα κλπ. που προέρχονται από την κατεργασία σιδήρου και χάλυβα και τα οποία περιέχουν ανακτήσιμο αργίλιο σε μορφή πυριτικών αλάτων, πλινθώματα και παρόμοιες ακατέργαστες μορφές, από λιωμ</t>
  </si>
  <si>
    <t>8451'</t>
  </si>
  <si>
    <t>Μηχανές και συσκευές (εκτός εκείνων της κλάσης 8450) για το πλύσιμο, το καθάρισμα, το στίψιμο, το στέγνωμα, το σιδέρωμα, το πάτημα (πρεσάρισμα) (ό. συμπ. οι πρέσες σταθεροποίησης), τη λεύκανση, τη βαφή, το κολλάρισμα και το φινίρισμα, την επίχριση ήτ</t>
  </si>
  <si>
    <t>8473'</t>
  </si>
  <si>
    <t>Μέρη και εξαρτήματα (εκτός από κιβώτια, προστατευτικά καλύμματα και παρόμοια είδη) που αναγνωρίζονται ότι προορίζονται αποκλειστικά ή κύρια για τις μηχανές ή συσκευές των κλάσεων 8469 έως 8472, π.δ.κ.α.</t>
  </si>
  <si>
    <t>8428'</t>
  </si>
  <si>
    <t>Μηχανές και συσκευές για την ανύψωση, τη φόρτωση, την εκφόρτωση ή τη μετακίνηση, π.χ. ανελκυστήρες, κυλιόμενες σκάλες, ιμάντες συνεχούς μεταφοράς και εναέριοι σιδηρόδρομοι (εκτός από πολύσπαστα, βαρούλκα και εργάτες, γρύλους, γερανούς κάθε είδους, κι</t>
  </si>
  <si>
    <t>6810'</t>
  </si>
  <si>
    <t>Τεχνουργήματα από τσιμέντο, από σκυρόδεμα ή από τεχνητή πέτρα, έστω και οπλισμένα</t>
  </si>
  <si>
    <t>8424'</t>
  </si>
  <si>
    <t>Μηχανικές συσκευές, έστω και χειροκίνητες, για τη διασπορά, εκτόξευση ή ψεκασμό υγρών ή σκόνης, π.δ.κ.α. Πυροσβεστήρες, έστω και γεμάτοι (εκτός από πυροσβεστικές βόμβες και φιάλες). Πιστόλια εξακοντίσεως και παρόμοιες συσκευές (εκτός από τις ηλεκτρικ</t>
  </si>
  <si>
    <t>3105'</t>
  </si>
  <si>
    <t>Λιπάσματα ορυκτά ή χημικά που περιέχουν δύο ή τρία λιπαντικά στοιχεία: άζωτο, φωσφόρο και κάλιο. Άλλα λιπάσματα (εκτός από λιπάσματα καθαρής ζωϊκής ή φυτικής προέλευσης, ή ορυκτά ή χημικά αζωτούχα, φωσφορικά ή καλιούχα λιπάσματα). Ζωϊκά, φυτικά, ορυκ</t>
  </si>
  <si>
    <t>9404'</t>
  </si>
  <si>
    <t>Σομιέδες (εκτός από σπειρώματα για καθίσματα). Είδη κλινοστρωμνής και παρόμοια προϊόντα (π.χ. στρώματα, παπλώματα, μαξιλάρια, παραγεμισμένα χαμηλά καθίσματα πουφ και προσκεφάλια), που φέρουν ελατήρια ή που είναι παραγεμισμένα ή επενδυμένα εσωτερικά μ</t>
  </si>
  <si>
    <t>0406'</t>
  </si>
  <si>
    <t>Τυριά και πηγμένο γάλα για τυρί</t>
  </si>
  <si>
    <t>4901'</t>
  </si>
  <si>
    <t>Βιβλία, φυλλάδια και παρόμοια έντυπα, έστω και σε ξεχωριστά φύλλα (εκτός από περιοδικές εκδόσεις και εκδόσεις που αποβλέπουν κυρίως στη διαφήμιση)</t>
  </si>
  <si>
    <t>8414'</t>
  </si>
  <si>
    <t xml:space="preserve">Αεραντλίες ή αντλίες κενού (εκτός των ανυψωτών μειγμάτων αερίων αντλίες γαλακτώματος, καθώς και εκτός από τους ανελκυστήρες και τους επιμήκεις ανυψωτικούς τάπητες που λειτουργούν με συμπιεσμένο αέρα), συμπιεστές αέρος ή άλλων αερίων και ανεμιστήρες. </t>
  </si>
  <si>
    <t>8450'</t>
  </si>
  <si>
    <t>Μηχανές για το πλύσιμο των ρούχων, έστω και με διάταξη στεγνώματος                                    ξη στεγνώματος. Μέρη των προαναφερθέντων</t>
  </si>
  <si>
    <t>2530'</t>
  </si>
  <si>
    <t>Βερμικουλίτης, περλίτης και άλλες ορυκτές ύλες π.δ.κ.α.</t>
  </si>
  <si>
    <t>9031'</t>
  </si>
  <si>
    <t>Όργανα, συσκευές και μηχανήματα μέτρησης ή ελέγχου, που δεν κατονομάζονται ούτε περιλαμβάνονται αλλού στο κεφάλαιο 90. Προβολείς πλάγιας όψης</t>
  </si>
  <si>
    <t>3214'</t>
  </si>
  <si>
    <t>Στόκος υαλουργών, κονίες ρητίνης και άλλες μαστίχες (στόκοι). Σταρώματα που χρησιμοποιούνται στο χρωμάτισμα. Επιχρίσματα μη πυρίμαχα των τύπων που χρησιμοποιούνται στη οικοδομική</t>
  </si>
  <si>
    <t>7324'</t>
  </si>
  <si>
    <t>Είδη υγιεινής ή ευπρεπισμού και τα μέρη αυτών, από σίδηρο ή χάλυβα (εκτός από μπιτόνια, κουτιά και παρόμοια δοχεία της κλάσης 7310, ντουλαπάκια-φαρμακεία, ντουλάπες με κρεμάστρες και άλλα έπιπλα του κεφαλαίου 94, καθώς και είδη κρουνοποιίας)</t>
  </si>
  <si>
    <t>8477'</t>
  </si>
  <si>
    <t>Μηχανές και συσκευές για την κατεργασία ή την επεξεργασία του καουτσούκ ή των πλαστικών υλών ή για την κατασκευή προϊόντων από τις ύλες αυτές, που δεν κατονομάζονται ούτε περιλαμβάνονται αλλού στο κεφάλαιο 84</t>
  </si>
  <si>
    <t>8542'</t>
  </si>
  <si>
    <t>Ολοκληρωμένα κυκλώματα και ηλεκτρονικές μικροσυναρμολογήσεις</t>
  </si>
  <si>
    <t>8537'</t>
  </si>
  <si>
    <t>Πίνακες, πλάκες, αναλόγια χειρισμού, έδρανα, ερμάρια και άλλες βάσεις, που είναι εξοπλισμένες με δύο ή περισσότερες συσκευές των κλάσεων 8535 ή 8536, όπου περιλαμβάνονται και οι βάσεις που έχουν ενσωματωμένες όργανα ή συσκευές του κεφαλαίου 90, για τ</t>
  </si>
  <si>
    <t>8418'</t>
  </si>
  <si>
    <t>Ψυγεία και καταψύκτες τύπου ντουλαπιού, καταψύκτες και ψυκτικές συσκευές βαθείας ψύξεως τύπου κιβωτίου και άλλο υλικό, μηχανές και συσκευές για την παραγωγή ψύχους, με ηλεκτρικό ή άλλο εξοπλισμό. Αντλίες θερμότητας (εκτός από τις συσκευές τεχνητού κλ</t>
  </si>
  <si>
    <t>7326'</t>
  </si>
  <si>
    <t>Τεχνουργήματα από σίδηρο ή χάλυβα, π.δ.κ.α. (εκτός εκείνων που έχουν χυτευθεί)</t>
  </si>
  <si>
    <t>3919'</t>
  </si>
  <si>
    <t>Πλάκες, φύλλα, μεμβράνες, ταινίες, λουρίδες και άλλες επίπεδες μορφές, αυτοκόλλητα, από πλαστικές ύλες, έστω και σε κυλίνδρους (εκτός από επενδύσεις δαπέδων, τοίχων και οροφών της κλάσης 3918)</t>
  </si>
  <si>
    <t>8529'</t>
  </si>
  <si>
    <t>Μέρη που αναγνωρίζονται αποκλειστικά ή κύρια για συσκευές εκπομπής και λήψης για τη ραδιοτηλεφωνία, τη ραδιοτηλεγραφία, τη ραδιοφωνία ή την τηλεόραση, για τηλεοπτικές συσκευές λήψης (τηλεοπτικές κάμερες), για μαγνητοσκοπικές συσκευές λήψης ακίνητης ε</t>
  </si>
  <si>
    <t>9405'</t>
  </si>
  <si>
    <t>Συσκευές φωτισμού (ό. συμπ. οι προβολείς) και τα μέρη αυτών, που δεν κατονομάζονται ούτε περιλαμβάνονται αλλού. Λάμπες-ρεκλάμες, φωτεινοί πίνακες, φωτεινές επιγραφές και παρόμοια είδη, με μόνιμη πηγή φωτισμού, καθώς και τα μέρη αυτών, που δεν κατονομ</t>
  </si>
  <si>
    <t>8538'</t>
  </si>
  <si>
    <t>Μέρη που αναγνωρίζονται ότι προορίζονται αποκλειστικά ή κύρια για συσκευές της κλάσης 8535, 8536 ή 8537, π.δ.κ.α.</t>
  </si>
  <si>
    <t>2401'</t>
  </si>
  <si>
    <t>Καπνά ακατέργαστα ή που δεν έχουν βιομηχανοποιηθεί. Απορρίμματα καπνού</t>
  </si>
  <si>
    <t>8302'</t>
  </si>
  <si>
    <t>Σιδηρικά και παρόμοια είδη, από κοινά μέταλλα, για έπιπλα, πόρτες, σκάλες, παράθυρα, παντζούρια, αμαξώματα, ιπποσκευή, βαλίτσες, κιβώτια ταξιδίων ή άλλα παρόμοια είδη. Κρεμάστρες τοίχου για ενδύματα, κρεμάστρες για καπέλα, κονσόλες, υποστηρίγματα και</t>
  </si>
  <si>
    <t>1905'</t>
  </si>
  <si>
    <t>Προϊόντα αρτοποιίας, ζαχαροπλαστικής ή μπισκοτοποιίας, έστω και με προσθήκη κακάου, όστιες, κάψουλες κενές των τύπων που χρησιμοποιούνται για φάρμακα, αζυμοσφραγίδες, ξεραμένες ζύμες από αλεύρι ή άμυλο κάθε είδους σε φύλλα και παρόμοια προϊόντα</t>
  </si>
  <si>
    <t>8526'</t>
  </si>
  <si>
    <t>Συσκευές ραδιοανίχνευσης και ραδιοβόλησης (ραντάρ), συσκευές ραδιοναυσιπλοίας και συσκευές ραδιοτηλεχειρισμού</t>
  </si>
  <si>
    <t>9019'</t>
  </si>
  <si>
    <t>Συσκευές μηχανοθεραπείας. Συσκευές μάλαξης (μασάζ). Συσκευές ψυχοτεχνικής. Συσκευές οζονοθεραπείας, οξυγονοθεραπείας ή ταυτόχρονης χορήγησης οξυγόνου και φαρμάκων, αναπνευστικές συσκευές για την τεχνητή αναπνοή και άλλες συσκευές για αναπνευστική θερ</t>
  </si>
  <si>
    <t>3402'</t>
  </si>
  <si>
    <t>Οργανικές ουσίες επιφανειακής δράσης (εκτός από σαπούνια). Παρασκευάσματα που ενεργούν πάνω στην επιφανειακή τάση, παρασκευάσματα για πλύσιμο (αλισίβες), στα οποία περιλαμβάνονται και τα βοηθητικά παρασκευάσματα για το πλύσιμο, και παρασκευάσματα καθ</t>
  </si>
  <si>
    <t>7616'</t>
  </si>
  <si>
    <t>Τεχνουργήματα από αργίλιο, π.δ.κ.α.</t>
  </si>
  <si>
    <t>4403'</t>
  </si>
  <si>
    <t>Ξυλεία ακατέργαστη, έστω και ξεφλουδισμένη, που της έχει αφαιρεθεί ο σομφός ή ορθογωνισμένη (εκτός από ξυλεία χοντροπελεκημένη για ράβδους, ομπρέλες, λαβές εργαλείων ή παρόμοια. Ξυλεία με μορφή στρωτήρων για σιδηροτροχιές. Ξυλεία κομμένη σε μορφή λεπ</t>
  </si>
  <si>
    <t>9032'</t>
  </si>
  <si>
    <t>Όργανα και συσκευές ρύθμισης (εκτός από τις βαλβίδες της κλάσης 8481)</t>
  </si>
  <si>
    <t>8415'</t>
  </si>
  <si>
    <t>Συσκευές τεχνητού κλίματος, που αποτελούνται από ανεμιστήρα με κινητήρα και διατάξεις για τη μεταβολή της θερμοκρασίας και της περιεκτικότητας του αέρα σε υγρασία, ό. συμπ. εκείνες στις οποίες ο υγρομετρικός βαθμός δεν μπορεί να ρυθμιστεί ανεξάρτηταα</t>
  </si>
  <si>
    <t>8412'</t>
  </si>
  <si>
    <t>Κινητήρες και κινητήριες μηχανές (εκτός από ατμοστροβίλους, εμβολοφόρους κινητήρες εσωτερικής καύσης, υδραυλικούς στροβίλους, υδραυλικούς τροχούς, στροβίλους δι'αερίου και ηλεκτρικούς κινητήρες)</t>
  </si>
  <si>
    <t>5607'</t>
  </si>
  <si>
    <t>Σπάγκοι, σχοινιά και χοντρά σχοινιά, πλεκτά ή όχι, έστω και εμποτισμένα, επιχρισμένα, επικαλυμμένα ή επενδυμένα με καουτσούκ ή πλαστική ύλη</t>
  </si>
  <si>
    <t>8501'</t>
  </si>
  <si>
    <t>Ηλεκτροκινητήρες και ηλεκτρογεννήτριες (εκτός από τα συγκροτήματα παραγωγής ηλεκτρικού ρεύματος)</t>
  </si>
  <si>
    <t>1515'</t>
  </si>
  <si>
    <t>Λίπη και λάδια φυτικά, στα οποία περιλαμβάνεται και το λάδι jojoba, και τα κλάσματά τους, σταθερά,έστω και εξευγενισμένα, αλλά χημικώς μη μετασχηματισμένα (εκτός από σογιέλαιο, αραχιδέλαιο, ελαιόλαδο, φοινικέλαιο και λάδι ηλιοτρόπιου, κνήκου, βαμβακι</t>
  </si>
  <si>
    <t>8479'</t>
  </si>
  <si>
    <t>Μηχανές, συσκευές και μηχανήματα με ιδιαίτερη λειτουργία, που δεν κατονομάζονται ούτε περιλαμβάνονται αλλού στο κεφάλαιο 84</t>
  </si>
  <si>
    <t>2106'</t>
  </si>
  <si>
    <t>Παρασκευάσματα διατροφής π.δ.κ.α.</t>
  </si>
  <si>
    <t>8518'</t>
  </si>
  <si>
    <t>Μικρόφωνα και τα υποστηρίγματα αυτών (εκτός των ασυρμάτων με ενσωματωμένο πομπό). Μεγάφωνα, έστω και σε προστατευτικό περίβλημα. Ακουστικά, έστω και συνδυασμένα με μικρόφωνο (εκτός από τηλεφωνικές συσκευές, συσκευές διευκόλυνσης της ακοής των βαρυκόω</t>
  </si>
  <si>
    <t>1901'</t>
  </si>
  <si>
    <t>Εκχυλίσματα βύνης, καθώς και παρασκευάσματα διατροφής από αλεύρια, σιμιγδάλια, άμυλα κάθε είδους ή εκχυλίσματα βύνης, που δεν περιέχουν σκόνη κακάου ή περιέχουν σε αναλογία &lt; 40% κατά βάρος υπολογιζόμενο με βάση την πλήρη απολίπανση, π.δ.κ.α.· παρασκ</t>
  </si>
  <si>
    <t>0306'</t>
  </si>
  <si>
    <t>Μαλακόστρακα, κατάλληλα για τη διατροφή του ανθρώπου, έστω και χωρίς το όστρακό τους, ζωντανά, νωπά, διατηρημένα σε απλή ψύξη, κατεψυγμένα, αποξεραμένα, αλατισμένα ή σε άρμη, και μαλακόστρακα με το όστρακό τους, βρασμένα σε νερό ή ατμό. Αλεύρια, σκόν</t>
  </si>
  <si>
    <t>2518'</t>
  </si>
  <si>
    <t>Δολομίτης, έστω και φρυγμένος ή πυρωμένος, έστω και χοντροθρυμματισμένος. Δολομίτης χοντρικά επεξεργασμένος ή απλά κομμένος, με πριόνι ή άλλο τρόπο, σε όγκους ή πλάκες σχήματος τετραγώνου ή ορθογωνίου. Δολομίτης φρυγμένος και χοντροαλεσμένος, αναμειγ</t>
  </si>
  <si>
    <t>8503'</t>
  </si>
  <si>
    <t>Μέρη που αναγνωρίζονται ότι προορίζονται αποκλειστικά ή κύρια για ηλεκτροκινητήρες, ηλεκτρικές γεννήτριες, συγκροτήματα παραγωγής ηλεκτρικού ρεύματος ή για ηλεκτρικούς περιστρεφόμενους μετατροπείς, π.δ.κ.α.</t>
  </si>
  <si>
    <t>3215'</t>
  </si>
  <si>
    <t>Μελάνια τυπογραφίας, μελάνια γραφής ή σχεδίασης και άλλα μελάνια, έστω και συμπυκνωμένα ή σε στερεές μορφές</t>
  </si>
  <si>
    <t>9701'</t>
  </si>
  <si>
    <t>Ζωγραφικοί πίνακες (π.χ. ελαιογραφίες, ακουαρέλες, παστέλ) και σχέδια, που έχουν γίνει εξ ολοκλήρου με το χέρι (εκτός από τα τεχνικά και παρόμοια σχέδια της κλάσης 4906 και τα βιομηχανικά προϊόντα που είναι ζωγραφισμένα ή διακοσμημένα με το χέρι). Κο</t>
  </si>
  <si>
    <t>3301'</t>
  </si>
  <si>
    <t>Αιθέρια έλαια, αποτερπενωμένα ή μη, στα οποία περιλαμβάνονται και εκείνα με την ονομασία πηγμένα ή απόλυτα. Ρητινοειδή. Εκχυλισμένες ελαιορητίνες. Συμπυκνώματα αιθερίων ελαίων σε λίπη, μη πτητικά έλαια, κεριά ή ανάλογες ύλες, που λαμβάνονται με εμφύσ</t>
  </si>
  <si>
    <t>0403'</t>
  </si>
  <si>
    <t>Βουτυρόγαλα, πηγμένο γάλα και πηγμένη κρέμα, γιαούρτι, κεφίρ και άλλα γάλατα και κρέμες που έχουν υποστεί ζύμωση ή έχουν καταστεί όξινα, έστω και συμπυκνωμένα ή αρωματισμένα, έστω και με προσθήκη ζάχαρης, άλλων γλυκαντικών, φρούτων, καρυδιών ή κακάου</t>
  </si>
  <si>
    <t>6203'</t>
  </si>
  <si>
    <t>Κουστούμια, σύνολα, σακάκια, παντελόνια μακριά (ό. συμπ. τα παντελόνια μέχρι το γόνατο και παρόμοια παντελόνια), φόρμες με τιράντες (σαλοπέτ) και παντελόνια κοντά (σορτς), για άντρες ή αγόρια (εκτός των πλεκτών, καθώς και εκτός από αντιανεμικά και πα</t>
  </si>
  <si>
    <t>6403'</t>
  </si>
  <si>
    <t>Υποδήματα που έχουν τα εξωτερικά πέλματα από καουτσούκ, πλαστική ύλη, δέρμα φυσικό ή ανασχηματισμένο και το άνω μέρος από δέρμα φυσικό (εκτός από ορθοπεδικά υποδήματα, υποδήματα στα οποία προσαρμόζονται παγοπέδιλα ή τροχοπέδιλα και υποδήματα που έχου</t>
  </si>
  <si>
    <t>9026'</t>
  </si>
  <si>
    <t>Όργανα και συσκευές για τη μέτρηση ή τον έλεγχο της παροχής, της στάθμης, της πίεσης ή των άλλων μεταβλητών μεγεθών των υγρών ή των αερίων, π.χ. μετρητές παροχής, δείκτες στάθμης υγρών ή αερίων, μανόμετρα, μετρητές θερμότητας (εκτός από όργανα και συ</t>
  </si>
  <si>
    <t>3811'</t>
  </si>
  <si>
    <t>Αντικροτικά, ανασχετικά της οξείδωσης, προσθετικά εξουδετέρωσης καταλοίπων, βελτιωτικά του ιξώδους των λιπαντικών λαδιών, προσθετικά κατά της διάβρωσης και άλλα παρασκευασμένα προσθετικά για ορυκτά λάδια, στα οποία περιλαμβάνεται και η βενζίνη, ή για</t>
  </si>
  <si>
    <t>8512'</t>
  </si>
  <si>
    <t>Συσκευές φωτισμού και σηματοδότησης, ηλεκτρικές (εκτός από τους λαμπτήρες της κλάσης 8539), ηλεκτρικοί υαλοκαθαριστήρες, διατάξεις αφαίρεσης του πάγου από τα τζάμια και διατάξεις κατά του θαμπώματος των τζαμιών, των τύπων που χρησιμοποιούνται για αυτ</t>
  </si>
  <si>
    <t>2208'</t>
  </si>
  <si>
    <t>Αιθυλική αλκοόλη μη μετουσιωμένη, με κατ' όγκο αλκοολικό τίτλο &lt; 80% vol· αποστάγματα, ηδύποτα (λικέρ) και άλλα οινοπνευματώδη ποτά (εκτός από σύνθετα αλκοολούχαπαρασκευάσματα των τύπων που χρησιμοποιούνται για την παρασκευή ποτών)</t>
  </si>
  <si>
    <t>8481'</t>
  </si>
  <si>
    <t>Ρυθμιστικοί κρουνοί και παρόμοιες συσκευές για άκαμπτους ή εύκαμπτους σωλήνες, ατμολέβητες, δεξαμενές, κάδους ή παρόμοια δοχεία, ό. συμπ. οι υποβιβαστές πίεσης και οι θερμοστατικά χειριζόμενες βαλβίδες</t>
  </si>
  <si>
    <t>8805'</t>
  </si>
  <si>
    <t>Διατάξεις εκκίνησης για ιπτάμενα οχήματα (εκτός από ηλεκτρικά βαρούλκα για την εκκίνηση ανεμοπτέρων). Διατάξεις φρεναρίσματος για προσγείωση σε κατάστρωμα πλοίου και παρόμοια βοηθήματα προσγείωσης για ιπτάμενα οχήματα. Συσκευές εδάφους για την εκπαίδ</t>
  </si>
  <si>
    <t>9027'</t>
  </si>
  <si>
    <t>Όργανα και συσκευές για φυσικές ή χημικές αναλύσεις (π.χ. πολωσίμετρα, διαθλασίμετρα, φασματόμετρα και αναλυτές αερίων ή καπνού). Οργανα και συσκευές για τον προσδιορισμό του ιξώδους, του πορώδους, της διαστολής, της επιφανειακής τάσης ή παρομοίων χα</t>
  </si>
  <si>
    <t>6805'</t>
  </si>
  <si>
    <t>Λειαντικές ύλες, φυσικές ή τεχνητές, σε σκόνη ή σε κόκκους, προσαρμοσμένες πάνω σε υπόθεμα από υφαντικές ύλες, χαρτί, χαρτόνι ή άλλες ύλες, έστω και κομμένες, ραμμένες ή αλλιώς συναρμολογημένες</t>
  </si>
  <si>
    <t>0806'</t>
  </si>
  <si>
    <t>Σταφύλια, νωπά ή ξερά</t>
  </si>
  <si>
    <t>3209'</t>
  </si>
  <si>
    <t>Χρώματα επίχρισης και βερνίκια με βάση συνθετικά πολυμερή ή τροποποιημένα φυσικά πολυμερή, διασκορπισμένα ή διαλυμένα σε υδατώδες μέσο</t>
  </si>
  <si>
    <t>8523'</t>
  </si>
  <si>
    <t>Συχνοδιαμορφωμένες φέρουσες ήχου και παρόμοια μέσα εγγραφής προπαρασκευασμένα για εγγραφή, χωρίς εγγραφή (εκτός από τα είδη του κεφαλαίου 37)</t>
  </si>
  <si>
    <t>2922'</t>
  </si>
  <si>
    <t>Αμινοενώσεις με οξυγονούχες ομάδες</t>
  </si>
  <si>
    <t>2005'</t>
  </si>
  <si>
    <t>Λαχανικά παρασκευασμένα ή διατηρημένα χωρίς ξίδι, μη κατεψυγμένα (εκτός από τα διατηρημένα με ζάχαρη και εκτός από ντομάτες, μανιτάρια και τρούφες)</t>
  </si>
  <si>
    <t>4011'</t>
  </si>
  <si>
    <t>Επίσωτρα με πιεσμένο αέρα, καινούργια, από καουτσούκ</t>
  </si>
  <si>
    <t>9002'</t>
  </si>
  <si>
    <t>Φακοί, πρίσματα, καθρέπτες και άλλα στοιχεία οπτικής, από ύλες παντός τύπου, για όργανα και συσκευές, συναρμολογημένα (εκτός εκείνων που είναι από γυαλί μη κατεργασμένο οπτικά)</t>
  </si>
  <si>
    <t>8541'</t>
  </si>
  <si>
    <t>Δίοδοι, τρανζίστορ και παρόμοιες διατάξεις με ημιαγωγό. Φωτοευαίσθητες διατάξεις με ημιαγωγό, ό. συμπ. τα φωτοστοιχεία έστω και συναρμολογημένα σε αυτοτελείς μονάδες ή με μορφή πίνακα (εκτός από φωτοβολταϊκές γεννήτριες). Δίοδοι εκπομπής φωτός. Δεμέν</t>
  </si>
  <si>
    <t>9014'</t>
  </si>
  <si>
    <t>Πυξίδες, ό. συμπ. οι πυξίδες ναυσιπλοίας. Αλλα όργανα και συσκευές ναυσιπλοίας (εκτός από συσκευές ραδιοναυσιπλοίας)</t>
  </si>
  <si>
    <t>6204'</t>
  </si>
  <si>
    <t>Κουστούμια-ταγιέρ, σύνολα, ζακέτες, φορέματα, φούστες, φούστες-παντελόνια (ζιπ- κιλότ), παντελόνια μακριά (ό. συμπ. τα παντελόνια μέχρι το γόνατο και παρόμοια παντελόνια), φόρμες με τιράντες (σαλοπέτ) και παντελόνια κοντά (σορτς), για γυναίκες ή κορί</t>
  </si>
  <si>
    <t>8460'</t>
  </si>
  <si>
    <t>Εργαλειομηχανές για την αφαίρεση των προεξοχών, το ακόνισμα, τη λείανση, την εκλέπτυνση, το τρίψιμο, το γυάλισμα ή για άλλες εργασίες τελειώματος της επεξεργασίας των μετάλλων, των φρυγμένων μεταλλικών καρβιδίων ή των κεραμομεταλλουργικών συνθέσεων μ</t>
  </si>
  <si>
    <t>4202'</t>
  </si>
  <si>
    <t>Μπαούλα, βαλίτσες και βαλιτσάκια, στα οποία περιλαμβάνονται και τα βαλιτσάκια για είδη καλλωπισμού και τα βαλιτσάκια για έγγραφα, οι χαρτοφύλακες γενικά, θήκες για ματογυάλια, για κυάλια, για φωτογραφικές και για κινηματογραφικές μηχανές, για μουσικά</t>
  </si>
  <si>
    <t>3506'</t>
  </si>
  <si>
    <t>Κόλλες και άλλα παρασκευασμένα συγκολλητικά, π.δ.κ.α. Προϊόντα κάθε είδους που προορίζονται για να χρησιμοποιηθούν ως κόλλες ή ως συγκολλητικά, συσκευασμένα για τη λιανική πώληση, καθαρού βάρους &lt;= 1 kg</t>
  </si>
  <si>
    <t>7307'</t>
  </si>
  <si>
    <t>Σύνδεσμοι, συμπλέκτες και ζεύκτες σωληνώσεων (π.χ. καμπύλες ή περιβλήματα), από σίδηρο ή χάλυβα</t>
  </si>
  <si>
    <t>9506'</t>
  </si>
  <si>
    <t>Συσκευές και εξοπλισμός για τη γενική φυσική αγωγή, τη γυμναστική, τον ελαφρύ ή βαρύτερο αθλητισμό και άλλα αθλήματα (ό. συμπ. η επιτραπέζια αντισφαίρηση) ή υπαίθρια παιχνίδια, που δεν κατονομάζονται ούτε αναφέρονται αλλού στο κεφάλαιο αυτό. Πισίνεςπ</t>
  </si>
  <si>
    <t>7411'</t>
  </si>
  <si>
    <t>Σωλήνες από χαλκό</t>
  </si>
  <si>
    <t>8205'</t>
  </si>
  <si>
    <t>Εργαλεία (ό. συμπ. οι γυαλοκόπτες με διαμάντι), από κοινά μέταλλα, π.δ.κ.α. Καμινέτα για συγκόλληση των μετάλλων με κασσίτερο ή χαλκό και παρόμοια είδη. Μέγγενες, ρυθμιζόμενοι σφιγκτήρες και παρόμοια είδη, που δεν αποτελούν εξαρτήματα ή μέρη εργαλειο</t>
  </si>
  <si>
    <t>3808'</t>
  </si>
  <si>
    <t>Εντομοκτόνα, ποντικοφάρμακα, μυκητοκτόνα, ζιζανιοκτόνα, ανασχετικά της βλάστησης και ρυθμιστικά της ανάπτυξης των φυτών, απολυμαντικά και παρόμοια προϊόντα που παρουσιάζονται σε μορφές ή συσκευασίες για τη λιανική πώληση ή ως παρασκευάσματα ή με μορφ</t>
  </si>
  <si>
    <t>6110'</t>
  </si>
  <si>
    <t>Πουλόβερ, πλεκτές ζακέτες, γιλέκα και παρόμοια είδη (ό. συμπ. τα σου-πουλ), πλεκτά (εκτός των παραγεμισμένων γιλέκων)</t>
  </si>
  <si>
    <t>4905'</t>
  </si>
  <si>
    <t>Χαρτογραφικά τεχνουργήματα κάθε είδους, στα οποία περιλαμβάνονται και οι χάρτες τοίχου, τα τοπογραφικά σχέδια και οι υδρόγειες σφαίρες, τυπωμένα (εκτός από ανάγλυφους χάρτες, σχέδια και υδρόγειες σφαίρες)</t>
  </si>
  <si>
    <t>2201'</t>
  </si>
  <si>
    <t>Νερά, στα οποία περιλαμβάνονται και τα φυσικά ή τεχνητά μεταλλικά νερά και τα αεριούχα νερά, χωρίς προσθήκη ζάχαρης ή άλλων γλυκαντικών ούτε αρωματισμένα. Πάγος και χιόνι</t>
  </si>
  <si>
    <t>6211'</t>
  </si>
  <si>
    <t>Φόρμες αθλητικές (προπόνησης), κουστούμια και σύνολα του σκι, μαγιό και σλιπ μπάνιου καθώς και άλλα ενδύματα, π.δ.κ.α. (εκτός των πλεκτών)</t>
  </si>
  <si>
    <t>0401'</t>
  </si>
  <si>
    <t>Γάλα και κρέμα γάλακτος (ανθόγαλα) που δεν είναι συμπυκνωμένα και δεν περιέχουν ζάχαρη ή άλλα γλυκαντικά</t>
  </si>
  <si>
    <t>9025'</t>
  </si>
  <si>
    <t>Πυκνόμετρα (αραιόμετρα, μετρητές οξύτητας) και παρόμοια επιπλέοντα όργανα, θερμόμετρα, πυρόμετρα, βαρόμετρα, υγρόμετρα και ψυχρόμετρα, έστω και με διάταξη καταγραφής της ένδειξης, ακόμα και συνδυασμένα μεταξύ τους</t>
  </si>
  <si>
    <t>6303'</t>
  </si>
  <si>
    <t>Παραπετάσματα για πόρτες και παράθυρα και εσωτερικά ρολά, καθώς και υπερθέματα παραπετασμάτων και γύροι κρεβατιών, από υφαντουργικά προiόντα παντός τύπου (εκτός από εξωτερικά προπετάσματα)</t>
  </si>
  <si>
    <t>7113'</t>
  </si>
  <si>
    <t>Κοσμήματα και μέρη αυτών, από πολύτιμα μέταλλα ή από μέταλλα επιστρωμένα με πολύτιμα μέταλλα (εκτός εκείνων που έχουν ηλικία &gt; 100 ετών)</t>
  </si>
  <si>
    <t>8207'</t>
  </si>
  <si>
    <t>Εργαλεία εναλλασσόμενα για εργαλεία του χεριού, μηχανικά ή μη ή για μηχανές- εργαλεία (π.χ. για κοίλανση, αποτύπωση, σφράγιση, κατασκευή εσωτερικών και εξωτερικών σπειρωμάτων, διάτρηση, εσωτερική εξομάλυνση, άνοιγμα και διεύρυνση οπών, τόρνευση, βίδω</t>
  </si>
  <si>
    <t>5407'</t>
  </si>
  <si>
    <t>Υφάσματα από νήματα από συνθετικές ίνες συνεχείς, στα οποία περιλαμβάνονται και νήματα μονόινα με &gt;= 67 decitex των οποίων η μεγαλύτερη διάσταση της εγκάρσιας τομής είναι &lt;= 1 mm</t>
  </si>
  <si>
    <t>6505'</t>
  </si>
  <si>
    <t>Καπέλα και άλλα καλύμματα της κεφαλής, πλεκτά ή κατασκευασμένα από δαντέλες, πίλημα ή άλλα υφαντουργικά προiόντα, σε τεμάχια (αλλά όχι σε ταινίες), έστω και στολισμένα, καθώς και φιλέδες για τα μαλλιά του κεφαλιού από κάθε ύλη, έστω και στολισμένοι (</t>
  </si>
  <si>
    <t>8482'</t>
  </si>
  <si>
    <t>Ρουλεμάν (με σφαιρίδια, κυλίνδρους ή βελόνες), εκτός από τα σφαιρίδια από χάλυβα της κλάσης 7326</t>
  </si>
  <si>
    <t>2402'</t>
  </si>
  <si>
    <t>Πούρα, στα οποία περιλαμβάνονται και εκείνα με κομμένα τα άκρα, πουράκια και τσιγάρα, από καπνό ή υποκατάστατα του καπνού</t>
  </si>
  <si>
    <t>0409'</t>
  </si>
  <si>
    <t>Μέλι φυσικό</t>
  </si>
  <si>
    <t>9402'</t>
  </si>
  <si>
    <t>Έπιπλα για την ιατρική, την οδοντιατρική, την κτηνιατρική ή τη χειρουργική (π.χ. χειρουργικά τραπέζια, τραπέζια εξέτασης, κρεβάτια με μηχανισμό για θεραπευτήρια και οδοντιατρικές πολυθρόνες). Πολυθρόνες κομμωτηρίων, με μηχανισμό περιστροφής, ανατροπή</t>
  </si>
  <si>
    <t>6109'</t>
  </si>
  <si>
    <t>Τι-σερτ και φανελάκια, πλεκτά</t>
  </si>
  <si>
    <t>8504'</t>
  </si>
  <si>
    <t>Μετασχηματιστές ηλεκτρικοί, ηλεκτρικοί μετατροπείς (π.χ. ανορθωτές) καθώς και πηνία επαγωγικής αντίδρασης και άλλα πηνία επαγωγής. Μέρη τους</t>
  </si>
  <si>
    <t>4811'</t>
  </si>
  <si>
    <t>Χαρτιά, χαρτόνια, χαρτοβάμβακας και ιστοί κυτταρινικών ινών, επιστρωμένα, επιχρισμένα, εμποτισμένα, επιφανειακώς χρωματισμένα, διακοσμημένα ή τυπωμένα, σε κυλίνδρους ή σε φύλλα σύμφωνα με τη σημείωση 7α) ή 7β) του κεφαλαίου 48 (εκτός από τα είδη τωνκ</t>
  </si>
  <si>
    <t>8438'</t>
  </si>
  <si>
    <t>Μηχανές και συσκευές που δεν κατονομάζονται ούτε περιλαμβάνονται στο κεφάλαιο 84, για τη βιομηχανική προπαρασκευή, παρασκευή ή παραγωγή τροφίμων, ζωοτροφών ή ποτών (εκτός από μηχανές και συσκευές για την εξαγωγή ή την προπαρασκευή ελαίων ή λιπών)</t>
  </si>
  <si>
    <t>3006'</t>
  </si>
  <si>
    <t>Φαρμακευτικά παρασκευάσματα και προϊόντα που αναφέρονται στις διακρίσεις 3006.10.10 έως 3006.60.90</t>
  </si>
  <si>
    <t>4911'</t>
  </si>
  <si>
    <t>Εντυπα, στα οποία περιλαμβάνονται και οι εικόνες, εικόνες χαρακτικής και οι φωτογραφίες, π.δ.κ.α.</t>
  </si>
  <si>
    <t>5603'</t>
  </si>
  <si>
    <t>Υφάσματα μη υφασμένα, επιχρισμένα ή επικαλυμμένα, π.δ.κ.α.</t>
  </si>
  <si>
    <t>8507'</t>
  </si>
  <si>
    <t>Ηλεκτρικοί συσσωρευτές, περιλαμβανομένων και των διαχωριστών τους, είτε έχουν τετράγωνη ή ορθογώνια μορφή είτε όχι. Μέρη τους (εκτός των μεταχειρισμένων, καθώς και εκτός εκείνων από μη σκληρυμένο ελαστικό (καουτσούκ) ή από υφαντικές ύλες)</t>
  </si>
  <si>
    <t>6006'</t>
  </si>
  <si>
    <t>Άλλα πλεκτά υφάσματα</t>
  </si>
  <si>
    <t>7314'</t>
  </si>
  <si>
    <t>Υφάσματα (ό. συμπ. τα ατέρμονα υφάσματα), πλέγματα και διχτυωτά, από σύρματα από σίδηρο ή χάλυβα (εκτός των υφασμάτων από μεταλλικά νήματα των τύπων που χρησιμοποιούνται για ενδύματα, υφάσματα επιπλώσεων ή για παρόμοιες χρήσεις). Φύλλα και ταινίες αν</t>
  </si>
  <si>
    <t>4009'</t>
  </si>
  <si>
    <t>Σωλήνες κάθε είδους από καουτσούκ μη σκληρυμένο, έστω και εφοδιασμένοι με τα εξαρτήματά τους (π.χ. σύνδεσμοι, γωνίες, φλάντζες)</t>
  </si>
  <si>
    <t>1208'</t>
  </si>
  <si>
    <t>Αλεύρια από σπέρματα και ελαιώδεις καρπούς (εκτός από το αλεύρι σιναπιού μουστάρδα)</t>
  </si>
  <si>
    <t>7019'</t>
  </si>
  <si>
    <t>Ίνες από γυαλί (ό. συμπ. ο υαλοβάμβακας) και τεχνουργήματα από αυτές (εκτός από ορυκτά μαλλιά και τεχνουργήματα από αυτά, οπτικές ίνες, δέσμες ινών ή καλώδια, ηλεκτρικοί μονωτήρες ή μονωτικά τεμάχια, βούρτσες και πινέλα από ίνες από γυαλί και περούκε</t>
  </si>
  <si>
    <t>9403'</t>
  </si>
  <si>
    <t>Έπιπλα (εκτός από καθίσματα και έπιπλα για την ιατρική, την οδοντιατρική, την κτηνιατρική ή τη χειρουργική). Μέρη αυτών, π.δ.κ.α.</t>
  </si>
  <si>
    <t>7325'</t>
  </si>
  <si>
    <t>Τεχνουργήματα από σίδηρο ή χάλυβα, που έχουν χυτευθεί, π.δ.κ.α.</t>
  </si>
  <si>
    <t>8487'</t>
  </si>
  <si>
    <t>Μέρη μηχανών ή συσκευών, που δεν κατονομάζονται ούτε περιλαμβάνονται αλλού στο κεφάλαιο αυτό και δεν έχουν ηλεκτρικές συνδέσεις, μέρη με ηλεκτρική μόνωση, διατάξεις πηνίων, επαφές, ούτε άλλα ηλεκτρικά χαρακτηριστικά</t>
  </si>
  <si>
    <t>2203'</t>
  </si>
  <si>
    <t>Μπίρα από βύνη</t>
  </si>
  <si>
    <t>8453'</t>
  </si>
  <si>
    <t>Μηχανές και συσκευές για την προπαρασκευή, δέψη ή κατεργασία των δερμάτων γενικά ή για την κατασκευή ή επιδιόρθωση υποδημάτων ή άλλων τεχνουργημάτων από δέρμα γενικά (εκτός από στεγνωτήρια, πιστόλια ψεκασμού, μηχανές αποτρίχωσης χοίρων, ραπτομηχανέςκ</t>
  </si>
  <si>
    <t>1301'</t>
  </si>
  <si>
    <t>Γομολάκκα καθώς και φυσικά κόμμεα, ρητίνες, κομμεορητίνες, βάλσαμα, και άλλες ελαιορητίνες</t>
  </si>
  <si>
    <t>8535'</t>
  </si>
  <si>
    <t>Συσκευές ηλεκτρικές, για το κλείσιμο, τη διακοπή, την προστασία ή τη σύνδεση ηλεκτρικών κυκλωμάτων (π.χ. διακόπτες, ασφάλειες, απαγωγείς υπερτάσεων, αντιστάσεις στα κύματα ηλεκτρισμού, φις και πρίζες και κουτιά σύνδεσης), για τάση &gt; 1.000 V (εκτός απ</t>
  </si>
  <si>
    <t>5601'</t>
  </si>
  <si>
    <t>Βάτες από υφαντικές ύλες και είδη από τις βάτες αυτές, υφαντικές ίνες με μήκος &lt;= 5 mm χνούδι από την επεξεργασία των υφασμάτων, κόμποι και σφαιρίδια από υφαντικές ύλες (εκτός από βάτες και είδη από βάτες, εμποτισμένα ή καλυμμένα με ουσίες φαρμακευτι</t>
  </si>
  <si>
    <t>7318'</t>
  </si>
  <si>
    <t>Βίδες, μπουλόνια, περικόχλια (παξιμάδια), καρφιά μακριά με σπείρωμα (στριφόνια), άγκιστρα με σπείρωμα, καζανόκαρφα (πριτσίνια), κοπίλιες, σφήνες, ροδέλες (ό. συμπ. τα γκρόβερ και οι ασφαλειοδακτύλιοι) και παρόμοια είδη, από σίδηρο ή χάλυβα (εκτός από</t>
  </si>
  <si>
    <t>8441'</t>
  </si>
  <si>
    <t>Μηχανές και συσκευές για την επεξεργασία ή την κατεργασία χαρτόμαζας, χαρτιού ή χαρτονιού, ό. συμπ. οι μηχανές κοπής παντός τύπου, π.δ.κ.α.</t>
  </si>
  <si>
    <t>6913'</t>
  </si>
  <si>
    <t>Αγαλματίδια και άλλα αντικείμενα διακόσμησης, από κεραμευτικές ύλες, π.δ.κ.α.</t>
  </si>
  <si>
    <t>3302'</t>
  </si>
  <si>
    <t>Μείγματα ευωδών ουσιών και μείγματα, στα οποία περιλαμβάνονται και τα αλκοολούχα διαλύματα, με βάση μία ή περισσότερες από αυτές τις ουσίες, των τύπων που χρησιμοποιούνται ως πρώτες ύλες στη βιομηχανία. Άλλα παρασκευάσματα που βασίζονται σε ευώδεις ο</t>
  </si>
  <si>
    <t>1806'</t>
  </si>
  <si>
    <t>Σοκολάτα και άλλα παρασκευάσματα διατροφής που περιέχουν κακάο</t>
  </si>
  <si>
    <t>8525'</t>
  </si>
  <si>
    <t>Συσκευές μετάδοσης (πομποί) για τη ραδιοτηλεφωνία, τη ραδιοτηλεγραφία, τη ραδιοφωνία ή την τηλεόραση, είτε έχουν ενσωματωμένη συσκευή λήψης (δέκτη) ή συσκευή εγγραφής ή αναπαραγωγής του ήχου ή όχι. Τηλεοπτικές συσκευές λήψης. Μαγνητοσκοπικές συσκευές</t>
  </si>
  <si>
    <t>0901'</t>
  </si>
  <si>
    <t>Καφές, έστω και καβουρντισμένος ή χωρίς καφε νη. Κελύφη και φλούδες καφέ. Υποκατάστατα του καφέ που περιέχουν καφέ, οποιεσδήποτε και αν είναι οι αναλογίες του μείγματος</t>
  </si>
  <si>
    <t>8422'</t>
  </si>
  <si>
    <t>Πλυντήρια πιάτων. Μηχανές και συσκευές για τον καθαρισμό ή το στέγνωμα φιαλών ή άλλων δοχείων. Μηχανές και συσκευές για την πλήρωση, την πωμάτιση και τη σφράγιση φιαλών, κουτιών, σάκων ή άλλων δοχείων ή για την επικόλληση ετικετών σ'άυτά. Μηχανές και</t>
  </si>
  <si>
    <t>2712'</t>
  </si>
  <si>
    <t>Βαζελίνη. Παραφίνη, κερί πετρελαίου μικροκρυστάλλινο, slack wax, οζοκηρίτης, κερί από λιγνίτη, κερί από τύρφη, άλλα ορυκτά κεριά και παρόμοια προϊόντα που παίρνονται με σύνθεση ή άλλες μεθόδους, έστω και χρωματισμένα</t>
  </si>
  <si>
    <t>8484'</t>
  </si>
  <si>
    <t>Μεταλλοπλαστικά στεγανωτικά παρεμβύσματα. Συλλογές ή συνδυασμοί στεγανωτικών παρεμβυσμάτων ανόμοιων ως προς τη σύνθεση, σε σακουλάκια, θήκες ή παρόμοιες συσκευασίες. Μηχανικά στεγανωτικά παρεμβύσματα</t>
  </si>
  <si>
    <t>6206'</t>
  </si>
  <si>
    <t>Μπλούζες και μπλούζες-πουκάμισα σεμιζιέ, για γυναίκες ή κορίτσια (εκτός των πλεκτών, καθώς και εκτός από φανελάκια)</t>
  </si>
  <si>
    <t>7117'</t>
  </si>
  <si>
    <t>Απομιμήσεις κοσμημάτων</t>
  </si>
  <si>
    <t>8516'</t>
  </si>
  <si>
    <t>Θερμαντήρες νερού και θερμοσυσκευές που βυθίζονται στο νερό, ηλεκτρικοί. Ηλεκτρικές συσκευές για τη θέρμανση του χώρου ή για παρόμοιες χρήσεις. Ηλεκτροθερμικές συσκευές για την περιποίηση των μαλλιών (π.χ. συσκευές στεγνώματος, ηλεκτρικά μπιγκουτί κα</t>
  </si>
  <si>
    <t>4016'</t>
  </si>
  <si>
    <t>Τεχνουργήματα από καουτσούκ μη σκληρυμένο, π.δ.κ.α.</t>
  </si>
  <si>
    <t>8540'</t>
  </si>
  <si>
    <t xml:space="preserve">Ηλεκτρονικοί σωλήνες θερμής καθόδου, ψυχρής καθόδου και φωτοκαθόδου (π.χ. σωλήνες κενού, σωλήνες με ατμό ή αέριο, σωλήνες ανόρθωσης με ατμό υδραργύρου, καθοδικοί σωλήνες και λυχνίες για τηλεοπτικές μηχανές λήψης)  και φωτοκαθόδου π.χ. σωλήνες κενού, </t>
  </si>
  <si>
    <t>4820'</t>
  </si>
  <si>
    <t>Κατάστιχα, λογιστικά βιβλία, σημειωματάρια (σημειώσεων, παραγγελιών, αποδείξεων), σημειωματάρια-ημερολογία (ατζέντες), συσσωματωμένα φύλλα χαρτιού για υπενθυμίσεις, συσσωματωμένα φύλλα χαρτιού για επιστολές και παρόμοια τεχνουργήματα, τετράδια, επιτρ</t>
  </si>
  <si>
    <t>8519'</t>
  </si>
  <si>
    <t>Πικάπ, ηλεκτρόφωνα, συσκευές ανάγνωσης κασετών και άλλες συσκευές αναπαραγωγής του ήχου, χωρίς ενσωματωμένη διάταξη ηχοληψίας (εκτός εκείνων που είναι συνδυασμένες με συσκευές λήψης για τη ραδιοφωνία ή την τηλεόραση)</t>
  </si>
  <si>
    <t>6107'</t>
  </si>
  <si>
    <t>Σλιπ και άλλα σώβρακα, νυχτικά, πιτζάμες, ρόμπες και σακάκια μπάνιου, ρόμπες δωματίου και παρόμοια είδη, πλεκτά, για άντρες ή αγόρια (εκτός από φανελάκια)</t>
  </si>
  <si>
    <t>9033'</t>
  </si>
  <si>
    <t>Μέρη και εξαρτήματα για μηχανήματα, συσκευές, όργανα ή άλλα είδη του κεφαλαίου 90, που δεν κατονομάζονται ούτε περιλαμβάνονται αλλού στο κεφάλαιο 90</t>
  </si>
  <si>
    <t>3917'</t>
  </si>
  <si>
    <t>Σωλήνες κάθε είδους και τα εξαρτήματά τους συνδέσεις, γωνίες, αρμοί, από πλαστικές ύλες</t>
  </si>
  <si>
    <t>6404'</t>
  </si>
  <si>
    <t>Υποδήματα που έχουν τα εξωτερικά πέλματα από καουτσούκ, πλαστική ύλη ή δέρμα φυσικό ή ανασχηματισμένο και το άνω μέρος από υφαντικές ύλες (εκτός των υποδημάτων που έχουν το χαρακτήρα παιχνιδιών)</t>
  </si>
  <si>
    <t>8539'</t>
  </si>
  <si>
    <t>Λαμπτήρες πυράκτωσης και εκκένωσης, ό. συμπ. τα είδη με την ονομασία φάροι και προβολείς σφραγισμένοι, λαμπτήρες υπεριωδών ή υπέρυθρων ακτίνων και λαμπτήρες τόξου, ηλεκτρικοί</t>
  </si>
  <si>
    <t>2517'</t>
  </si>
  <si>
    <t>Χαλίκια, αμμοχάλικα, πέτρες χοντροθρυμματισμένες, των τύπων που χρησιμοποιούνται συνήθως στην παρασκευή σκυροκονιάματος ή για το στρώσιμο των δρόμων, των σιδηροδρομικών γραμμών ή άλλες ανάλογες χρήσεις, κροκάλες και πυρίτης λίθος, έστω και θερμικά επ</t>
  </si>
  <si>
    <t>6815'</t>
  </si>
  <si>
    <t>Αντικείμενα από πέτρες ή από άλλες ορυκτές ύλες, όπου συμπεριλαμβάνονται οι ίνες άνθρακα, τα είδη από ίνες άνθρακα και αντικείμενα από τύρφη, π.δ.κ.α.</t>
  </si>
  <si>
    <t>4303'</t>
  </si>
  <si>
    <t>Ενδύματα, εξαρτήματα της ένδυσης και άλλα είδη από γουνοδέρματα (εκτός από γάντια που φέρουν ταυτόχρονα φυσικά γουνοδέρματα και δέρμα, υποδήματα και καλύμματα κεφαλής και μέρη αυτών, καθώς και εκτός από είδη του κεφαλαίου 95, π.χ. παιχνίδια για παιδι</t>
  </si>
  <si>
    <t>4102'</t>
  </si>
  <si>
    <t>Δέρματα ακατέργαστα προβατοειδών νωπά ή αλατισμένα, αποξεραμένα, διατηρημένα με ασβέστη, με άλλα διατηρητικά διαλύματα ή αλλιώς διατηρημένα, αλλά όχι δεψασμένα ούτε περγαμηνοειδή, ούτε παρασκευασμένα με άλλο τρόπο, έστω και αποτριχωμένα ή σχισμένακατ</t>
  </si>
  <si>
    <t>9209'</t>
  </si>
  <si>
    <t>Μέρη και εξαρτήματα για μουσικά όργανα (π.χ. μηχανισμοί για μουσικά κουτιά, κάρτες, δίσκοι και κύλινδροι για μηχανικά μουσικά όργανα), π.δ.κ.α. Μετρονόμοι και διαπασών παντός τύπου</t>
  </si>
  <si>
    <t>6201'</t>
  </si>
  <si>
    <t>Παλτά (ό. συμπ. τα κοντά παλτά), κάπες, άνορακ, αντιανεμικά, μπουφάν και παρόμοια είδη, για άντρες ή αγόρια (εκτός των πλεκτών, καθώς και εκτός από κουστούμια, σύνολα, σακάκια blazers και παντελόνια)</t>
  </si>
  <si>
    <t>3902'</t>
  </si>
  <si>
    <t>Πολυμερή του προπυλενίου ή άλλων ολεφινών, σε αρχικές μορφές</t>
  </si>
  <si>
    <t>3101'</t>
  </si>
  <si>
    <t>Λιπάσματα ζωϊκής ή φυτικής προέλευσης, έστω και αναμειγμένα μεταξύ τους ή χημικώς επεξεργασμένα και λιπάσματα που προκύπτουν από ανάμειξη ή χημική επεξεργασία προϊόντων ζωϊκής ή φυτικής προέλευσης (εκτός από αυτά που παρουσιάζονται είτε σε δισκία ή π</t>
  </si>
  <si>
    <t>7010'</t>
  </si>
  <si>
    <t>Φιάλες, νταμιτζάνες, φιαλίδια, κανάτες, βάζα, σωληνοειδείς φιάλες, φύσιγγες και άλλα δοχεία από γυαλί, για μεταφορές ή συσκευασίες εμπορικής φύσης, βάζα συντήρησης τροφίμων, πώματα, επικαλύμματα και άλλα είδη πωματισμού από γυαλί (εκτός από φιάλες κα</t>
  </si>
  <si>
    <t>7007'</t>
  </si>
  <si>
    <t>Μονό γυαλί ασφαλείας, σκληρυμένο και γυαλί ασφαλείας με πολλαπλές επιφάνειες επικολλητό γυαλί (εκτός από μονωτικές πλάκες από γυαλί με πολλαπλές επιφάνειες, γυαλιά για ματογυάλια και γυαλιά ωρολογοποιίας)</t>
  </si>
  <si>
    <t>8543'</t>
  </si>
  <si>
    <t>Μηχανές και συσκευές με δική τους λειτουργία, ηλεκτρικές, που δεν κατονομάζονται ούτε περιλαμβάνονται αλλού στο κεφάλαιο 85</t>
  </si>
  <si>
    <t>9030'</t>
  </si>
  <si>
    <t>Ταλαντοσκόπια, αναλυτές φάσματος και άλλα όργανα και συσκευές για τη μέτρηση ή τον έλεγχο των ηλεκτρικών μεγεθών. Οργανα και συσκευές για τη μέτρηση ή την ανίχνευση των ακτινοβολιών άλφα, βήτα, γάμα, Χ, των κοσμικών ακτινοβολιών ή άλλων ιονιζουσών ακ</t>
  </si>
  <si>
    <t>8455'</t>
  </si>
  <si>
    <t>Έλαστρα μετάλλων και κύλινδροι αυτών</t>
  </si>
  <si>
    <t>9015'</t>
  </si>
  <si>
    <t>Όργανα και συσκευές γεοδαισίας, τοπογραφίας, εικονομετρίας, υδρογραφίας, ωκεανογραφίας, υδρολογίας, μετεωρολογίας ή γεοφυσικής (εκτός από πυξίδες). Τηλέμετρα</t>
  </si>
  <si>
    <t>8480'</t>
  </si>
  <si>
    <t>Πλαίσια χυτηρίου. Πλάκες υποστήριξης για καλούπια. Μοντέλα χυτηρίου. Καλούπια για μέταλλα (άλλα από εκείνα για τη χύτευση χελωνών, πλινθωμάτων ή παρομοίων μορφών), μεταλλικά καρβίδια, γυαλί, ορυκτές ύλες, καουτσούκ ή πλαστικές ύλες (εκτός εκείνων που</t>
  </si>
  <si>
    <t>5516'</t>
  </si>
  <si>
    <t>Υφάσματα από τεχνητές ίνες μη συνεχείς</t>
  </si>
  <si>
    <t>6104'</t>
  </si>
  <si>
    <t>Κουστούμια-ταγιέρ, σύνολα,ζακέτες, φορέματα, φούστες, φούστες-παντελόνια (ζιπ- κιλότ), παντελόνια μακριά (ό. συμπ. τα παντελόνια μέχρι το γόνατο και παρόμοια παντελόνια), φόρμες με τιράντες (σαλοπέτ) και παντελόνια κοντά (σορτς), πλεκτά, για γυναίκες</t>
  </si>
  <si>
    <t>6309'</t>
  </si>
  <si>
    <t>Μεταχειρισμένα ενδύματα, συμπληρώματα του ενδύματος, καλύμματα, πανικά για οικιακή χρήση και είδη επίπλωσης, από υφαντουργικά προϊόντα παντός τύπου, ό. συμπ. τα υποδήματα και τα καλύμματα κεφαλής κάθε είδους, που είναι καταφανώς χρησιμοποιημένα και π</t>
  </si>
  <si>
    <t>4203'</t>
  </si>
  <si>
    <t>Ενδύματα και εξαρτήματα της ένδυσης από δέρμα φυσικό ή ανασχηματισμένο (εκτός από υποδήματα και καλύμματα κεφαλής και μέρη αυτών, καθώς και εκτός από είδη του κεφαλαίου 95, π.χ. περικνημίδες, προστατευτικές μάσκες για την ξιφασκία)</t>
  </si>
  <si>
    <t>4008'</t>
  </si>
  <si>
    <t>Πλάκες, φύλλα, ταινίες, ράβδοι και είδη καθορισμένης μορφής, από καουτσούκ μη σκληρυμένο</t>
  </si>
  <si>
    <t>6202'</t>
  </si>
  <si>
    <t>Παλτά (ό. συμπ. τα κοντά παλτά), κάπες, άνορακ, αντιανεμικά, μπουφάν και παρόμοια είδη, για γυναίκες ή κορίτσια (εκτός των πλεκτών, καθώς και εκτός από κουστούμια- ταγιέρ, σύνολα, ζακέτες blazers και παντελόνια)</t>
  </si>
  <si>
    <t>8531'</t>
  </si>
  <si>
    <t>Συσκευές ακουστικής ή οπτικής σηματοδότησης, ηλεκτρικές, π.χ. συστήματα κουδουνιών, σειρήνες, πίνακες ενδείξεων, συναγερμοί για διάρρηξη, κλοπή ή πυρκαγιά (εκτός από εκείνες των τύπων που χρησιμοποιούνται για αυτοκίνητα οχήματα και ποδήλατα ή σε δρόμ</t>
  </si>
  <si>
    <t>8405'</t>
  </si>
  <si>
    <t>Συσκευές παραγωγής αεραερίου ή υδραερίου, έστω και με τις διατάξεις καθαρισμού τους. Συσκευές παραγωγής ασετυλίνης και παρόμοιες συσκευές παραγωγής αερίων, που λειτουργούν με νερό, έστω και με τις διατάξεις καθαρισμού τους (εκτός από κλιβάνους κωκ, σ</t>
  </si>
  <si>
    <t>3926'</t>
  </si>
  <si>
    <t>Τεχνουργήματα από πλαστικές ύλες ή από άλλες ύλες των κλάσεων 3901 έως 3914, π.δ.κ.α.</t>
  </si>
  <si>
    <t>7304'</t>
  </si>
  <si>
    <t>Σωλήνες και κοίλα είδη με καθορισμένη μορφή, χωρίς συγκόλληση, από σίδηρο (εκτός από χυτοσίδηρο) ή χάλυβα</t>
  </si>
  <si>
    <t>6103'</t>
  </si>
  <si>
    <t>Κουστούμια, σύνολα, σακάκια, παντελόνια μακριά (ό. συμπ. και τα παντελόνια μέχρι το γόνατο καθώς και παρόμοια παντελόνια), φόρμες με τιράντες (σαλοπέτ) και παντελόνια κοντά (σορτς), πλεκτά, για άντρες ή αγόρια (εκτός από αντιανεμικά και παρόμοια είδη</t>
  </si>
  <si>
    <t>9504'</t>
  </si>
  <si>
    <t>Παιχνίδια συντροφιάς, ό. συμπ. τα παιχνίδια που λειτουργούν με μηχανισμό, τα σφαιριστήρια (μπιλιάρδα), τα τραπέζια για τυχερά παιχνίδια και τα αυτόματα παιχνίδια τύπου μπόουλινγκ</t>
  </si>
  <si>
    <t>9503'</t>
  </si>
  <si>
    <t>Παιχνίδια για παιδιά (εκτός από τροχοφόρα παιχνίδια, στα οποία μπορούν να επιβιβασθούν και με τα οποία μπορούν να μετακινηθούν παιδιά, αμαξάκια για κούκλες και κούκλες που απλώς αναπαριστούν ανθρώπους). Μικροκατασκευές για παιχνίδι ή διασκέδαση, έστω</t>
  </si>
  <si>
    <t>8509'</t>
  </si>
  <si>
    <t>Οικιακές συσκευές, ηλεκτρομηχανικές, με ενσωματωμένο ηλεκτρικό κινητήρα</t>
  </si>
  <si>
    <t>8206'</t>
  </si>
  <si>
    <t>Συλλογές εργαλείων από δύο ή περισσότερες από τις κλάσεις 8202 έως 8205, συσκευασμένα για τη λιανική πώληση</t>
  </si>
  <si>
    <t>8515'</t>
  </si>
  <si>
    <t>Ηλεκτρικές μηχανές και συσκευές για μαλακή συγκόλληση (κασσιτεροκόλληση), για σκληρή συγκόλληση (μπρουντζοκόλληση) ή για απλή αυτογενή συγκόλληση, συμπεριλαμβανομένων και εκείνων που λειτουργούν με ηλεκτρικά θερμαινόμενο αέριο, με λέιζερ ή με άλλες δ</t>
  </si>
  <si>
    <t>2309'</t>
  </si>
  <si>
    <t>Παρασκευάσματα των τύπων που χρησιμοποιούνται για τη διατροφή των ζώων</t>
  </si>
  <si>
    <t>0804'</t>
  </si>
  <si>
    <t>Χουρμάδες, σύκα, ανανάδες, αχλάδια των ποικιλιών avocats και goyaves, μάγγες και μαγγούστες, νωπά ή ξερά</t>
  </si>
  <si>
    <t>3921'</t>
  </si>
  <si>
    <t>Πλάκες, φύλλα, μεμβράνες, ταινίες και λουρίδες, από πλαστικές ύλες, ενισχυμένα, με απανωτές στρώσεις, με υπόθεμα ή όμοια συνδυασμένα με άλλες ύλες, ή από κυψελώδη προϊόντα, μη κατεργασμένα ή κατεργασμένα μόνο στην επιφάνεια ή κομμένα μόνο σε σχήμα τε</t>
  </si>
  <si>
    <t>8703'</t>
  </si>
  <si>
    <t>Επιβατικά αυτοκίνητα και άλλα αυτοκίνητα οχήματα κατασκευασμένα κυρίως για τη μεταφορά προσώπων (εκτός από τα αστικά λεωφορεία της κλάσης 8702), ό. συμπ. τα αυτοκίνητα εμπορικής χρήσης και τα αγωνιστικά αυτοκίνητα</t>
  </si>
  <si>
    <t>8528'</t>
  </si>
  <si>
    <t>Τηλεοπτικοί δέκτες, είτε έχουν ενσωματωμένους δέκτες ραδιοφωνικών εκπομπών ή συσκευές εγγραφής ήχου ή εικόνων ή συσκευές αναπαραγωγής εικόνων, είτε όχι. Οθόνες βίντεο και οι συσκευές προβολής εικόνας από βίντεο</t>
  </si>
  <si>
    <t>8545'</t>
  </si>
  <si>
    <t>Ηλεκτρόδια από άνθρακα, ψήκτρες από άνθρακα, άνθρακες για λαμπτήρες, συστοιχίες ηλεκτρικών στηλών, ηλεκτρικές στήλες και άλλα είδη για ηλεκτροτεχνική χρήση, από γραφίτη ή άλλες ενώσεις του άνθρακα, έστω και σε ένωση με μέταλλο</t>
  </si>
  <si>
    <t>6205'</t>
  </si>
  <si>
    <t>Πουκάμισα για άντρες ή αγόρια (εκτός των πλεκτών, καθώς και εκτός από νυχτικά και φανελάκια)</t>
  </si>
  <si>
    <t>7320'</t>
  </si>
  <si>
    <t>Ελατήρια και ελάσματα ελατηρίων, από σίδηρο ή χάλυβα (εκτός από ελατήρια ρολογιών, ελατήρια για στελέχη και λαβές ομπρελών, ροδέλες που προορίζονται να λειτουργούν ως ελατήρια, καθώς και αποσβεστήρες κραδασμών και ελατήρια στρέψης του Τμήματος XVII)</t>
  </si>
  <si>
    <t>8470'</t>
  </si>
  <si>
    <t>Υπολογιστικές μηχανές και συσκευές μεγέθους τσέπης (διαστάσεων &lt;= 170 mm x 100 mm x 45 mm), με υπολογιστικές λειτουργίες, για την καταγραφή, αναπαραγωγή και επίδειξη δεδομένων. Λογιστικές μηχανές, μηχανές γραμματοσήμανσης, μηχανές έκδοσης εισιτηρίωνκ</t>
  </si>
  <si>
    <t>6301'</t>
  </si>
  <si>
    <t>Καλύμματα από υφαντουργικά προϊόντα παντός τύπου (εκτός από τραπεζομάντηλα, καλύμματα κρεβατιού, είδη κλινοστρωμνής και παρόμοια είδη της κλάσης 9404)</t>
  </si>
  <si>
    <t>8483'</t>
  </si>
  <si>
    <t>Άξονες μετάδοσης της κίνησης (συμπεριλαμβανομένων και των εκκεντροφόρων και των στροφαλοφόρων αξόνων) και στρόφαλοι. Περικαλύμματα εδράνων με ενσωματωμένα κυλινδικά έδρανα κύλισης, περικαλύμματα εδράνων και χιτώνια τριβέα, για μηχανές. Mηχανισμοί μετ</t>
  </si>
  <si>
    <t>7310'</t>
  </si>
  <si>
    <t>Δεξαμενές, βαρέλια, τύμπανα, μπιτόνια, κουτιά και παρόμοια δοχεία, από σίδηρο ή χάλυβα, για ύλες παντός τύπου (εκτός των συμπιεσμένων ή υγροποιημένων αερίων), με χωρητικότητα &lt;= 300 l, χωρίς μηχανικές ή θερμοτεχνικές διατάξεις, έστω και με εσωτερικήε</t>
  </si>
  <si>
    <t>4821'</t>
  </si>
  <si>
    <t>Ετικέτες κάθε είδους, από χαρτί ή χαρτόνι, τυπωμένες ή μη</t>
  </si>
  <si>
    <t>0802'</t>
  </si>
  <si>
    <t>Καρποί με κέλυφος, νωποί ή ξεροί, έστω και χωρίς το κέλυφος ή τη φλούδα τους (εκτός από καρύδια κοκοφοινίκων, καρύδια Βραζιλίας και καρύδια ανακαρδιοειδών)</t>
  </si>
  <si>
    <t>3809'</t>
  </si>
  <si>
    <t>Προϊόντα για το κολλάρισμα ή το τελείωμα, επιταχυντές βαφής ή προσκόλλησης χρωστικών υλών και άλλα προϊόντα και παρασκευάσματα, π.χ. είδη για κολλάρισμα παρασκευασμένα και παρασκευάσματα σταθεροποιητικά της βαφής, των τύπων που χρησιμοποιούνται στηνκ</t>
  </si>
  <si>
    <t>9013'</t>
  </si>
  <si>
    <t>Διατάξεις με υγρούς κρυστάλλους, που δεν αναφέρονται ειδικότερα αλλού ως είδη. Λέιζερ (εκτός από διόδους λέιζερ). Αλλα όργανα και συσκευές οπτικής που δεν κατονομάζονται ούτε περιλαμβάνονται αλλού στο κεφάλαιο 90</t>
  </si>
  <si>
    <t>8425'</t>
  </si>
  <si>
    <t>Πολύσπαστα. Βαρούλκα και εργάτες. Γρύλοι</t>
  </si>
  <si>
    <t>6806'</t>
  </si>
  <si>
    <t>Μαλλιά από σκουριές υψικαμίνων, μαλλιά από πετρώματα και παρόμοια ορυκτά μαλλιά. Εκτονωμένος βερμικουλίτης, εκτονωμένες άργιλοι, αφρός από σκουριές και παρόμοια εκτονωμένα ορυκτά προiόντα. Μείγματα και τεχνουργήματα από ορυκτές ύλες για θερμομονωτικέ</t>
  </si>
  <si>
    <t>8456'</t>
  </si>
  <si>
    <t>Εργαλειομηχανές για την αφαίρεση υλών παντός τύπου, που λειτουργούν με ακτίνες λέιζερ, δέσμες φωτός ή άλλων φωτονίων, υπερήχους, ηλεκτροδιάβρωση, ηλεκτροχημικές μεθόδους, δέσμες ηλεκτρονίων ή ιόντων ή εκτόξευση πλάσματος (εκτός από συσκευές καθαρισμο</t>
  </si>
  <si>
    <t>6214'</t>
  </si>
  <si>
    <t>Σάλια, εσάρπες, φουλάρια, κασκόλ, μαντήλες, βέλα και παρόμοια είδη (εκτός των πλεκτών)</t>
  </si>
  <si>
    <t>8907'</t>
  </si>
  <si>
    <t>Σχεδίες, πλωτές δεξαμενές, στεγανά κιβώτια, προσδετήρες πλοίων, σημαντήρες, πλωτοί υφαλοδείκτες και άλλες πλωτές διατάξεις (εκτός από τα σκάφη των κλάσεων 8901 έως 8906 και τις πλωτές διατάξεις προς διάλυση)</t>
  </si>
  <si>
    <t>8521'</t>
  </si>
  <si>
    <t>Μαγνητοσκόπια (βίντεο) εγγραφής εικόνας και ήχου ή αναπαραγωγής του ήχου, είτε έχουν ενσωματωμένο δέκτη βιντεοφωνικών σημάτων ή όχι (εκτός από τις μαγνητοσκοπικές συσκευές λήψης βιντεοκάμερες)</t>
  </si>
  <si>
    <t>7303'</t>
  </si>
  <si>
    <t>Σωλήνες και κοίλα είδη με καθορισμένη μορφή, από χυτοσίδηρο</t>
  </si>
  <si>
    <t>6209'</t>
  </si>
  <si>
    <t>Ενδύματα και συμπληρώματα του ενδύματος, από υφαντουργικά προiόντα παντός τύπου, για βρέφη (εκτός των πλεκτών, καθώς και εκτός από σκούφους)</t>
  </si>
  <si>
    <t>2501'</t>
  </si>
  <si>
    <t>Αλάτι, στο οποίο περιλαμβάνεται το επιτραπέζιο και το μετουσιωμένο αλάτι, και χλωριούχο νάτριο καθαρό, έστω και σε υδατικό διάλυμα ή με προσθήκη αντισυσσωματικών ουσιών ή ουσιών που εξασφαλίζουν καλή ρευστότητα. Θαλάσσιο νερό</t>
  </si>
  <si>
    <t>5806'</t>
  </si>
  <si>
    <t>Είδη κορδελοποιίας από υφαντικές ύλες, υφασμένα, ό. συμπ. ταινίες χωρίς υφάδι, π.δ.κ.α.</t>
  </si>
  <si>
    <t>8402'</t>
  </si>
  <si>
    <t>Ατμολέβητες συσκευές για την παραγωγή ατμού (εκτός από λέβητες για την κεντρική θέρμανση, που μπορούν να παράγουν τόσο θερμό νερό όσο και ατμό σε χαμηλή πίεση). Λέβητες υπερθεμαινόμενου νερού</t>
  </si>
  <si>
    <t>2508'</t>
  </si>
  <si>
    <t>Άργιλοι, ανδαλουσίτης, κυανίτης, σιλλιμανίτης, έστω και πυρωμένοι. Μουλλίτης. Χώματα που παίρνονται ύστερα από άλεσμα των θραυσμάτων των ψημένων πυρίμαχων πλίνθων ή των ψημένων μειγμάτων αργίλου και άλλων πυρίμαχων υλών, καθώς και όσα αποτελούνται απ</t>
  </si>
  <si>
    <t>6111'</t>
  </si>
  <si>
    <t>Ενδύματα και συμπληρώματα ένδυσης, πλεκτά, για βρέφη (εκτός από σκούφους)</t>
  </si>
  <si>
    <t>3401'</t>
  </si>
  <si>
    <t>Σαπούνια. Προϊόντα και παρασκευάσματα οργανικά που ενεργούν πάνω στην επιφανειακή τάση, που χρησιμοποιούνται αντί σαπουνιού, σε ράβδους, σε σχήμα στρογγυλού ψωμιού σε τεμάχια ή είδη έκτυπα, έστω και αν περιέχουν σαπούνι. Χαρτί, βάτες, πιλήματα και μη</t>
  </si>
  <si>
    <t>3925'</t>
  </si>
  <si>
    <t>Είδη εξοπλισμού για κατασκευές, από πλαστικές ύλες, π.δ.κ.α.</t>
  </si>
  <si>
    <t>8434'</t>
  </si>
  <si>
    <t>Μηχανές αρμέγματος και άλλες μηχανές και συσκευές γαλακτοκομίας (εκτός από ψυκτικές συσκευές ή εγκαταστάσεις θερμικής επεξεργασίας, συσκευές για τον αποχωρισμό της κρέμας του γάλακτος, φυγόκεντρες μηχανές καθαρισμού, ηθμοπιεστήρια και άλλες διηθητικέ</t>
  </si>
  <si>
    <t>3005'</t>
  </si>
  <si>
    <t>Βαμβάκι, γάζες, ταινίες και ανάλογα είδη π.χ. επίδεσμοι, τσιρότα, σιναπισμοί, εμποτισμένα ή καλυμμένα με ουσίες φαρμακευτικές ή συσκευασμένα για τη λιανική πώληση, για ιατρικούς, χειρουργικούς, οδοντιατρικούς ή κτηνιατρικούς σκοπούς</t>
  </si>
  <si>
    <t>8505'</t>
  </si>
  <si>
    <t>Ηλεκτρομαγνήτες (εκτός εκείνων που προορίζονται για ιατρική χρήση). Μόνιμοι μαγνήτες και είδη που προορίζονται να γίνουν μόνιμοι μαγνήτες μετά από μαγνητοποίηση. Πλάκες υποστήριξης, σφιγκτήρες και παρόμοιες μόνιμα μαγνητικές ή ηλεκτρομαγνητικές διατά</t>
  </si>
  <si>
    <t>8309'</t>
  </si>
  <si>
    <t>Πώματα (ό. συμπ. τα πώματα-στεφάνια, τα ελικοτομημένα πώματα και τα πώματα για τη ρύθμιση της ροής), καψούλια επιπωμάτισης φιαλών, βιδωτά πώματα, πλάκες πωμάτων, μολυβδοσφραγίδες και άλλα εξαρτήματα για τη συσκευασία, από κοινά μέταλλα</t>
  </si>
  <si>
    <t>6307'</t>
  </si>
  <si>
    <t>Υφαντουργικά είδη, έτοιμα, ό. συμπ. τα αχνάρια για την κατασκευή ενδυμάτων (πατρόν), π.δ.κ.α.</t>
  </si>
  <si>
    <t>9029'</t>
  </si>
  <si>
    <t>Μετρητές, π.χ. στροφόμετρα, μετρητές παραγωγής, ταξίμετρα, μετρητές χιλιομέτρων ή μετρητές βημάτων (εκτός από μετρητές αερίων, υγρών ή ηλεκτρισμού). Ταχύμετρα και άλλοι μετρητές ταχύτητας (εκτός εκείνων της κλάσης 9014 ή 9015). Στροβοσκόπια</t>
  </si>
  <si>
    <t>8416'</t>
  </si>
  <si>
    <t>Καυστήρες για εστίες που λειτουργούν με υγρά καύσιμα, με στερεά καύσιμα σε σκόνη ή με αέρια. Αυτόματες εστίες, ό. συμπ. οι μηχανισμοί τροφοδοσίας αυτών, οι μηχανικές σχάρες τους, οι μηχανικές διατάξεις τους για την απομάκρυνση της στάχτης και παρόμοι</t>
  </si>
  <si>
    <t>6506'</t>
  </si>
  <si>
    <t>Καπέλα και άλλα καλύμματα της κεφαλής, έστω και στολισμένα, π.δ.κ.α.</t>
  </si>
  <si>
    <t>6106'</t>
  </si>
  <si>
    <t>Μπλούζες και μπλούζες-πουκάμισα σεμιζιέ, πλεκτές, για γυναίκες ή κορίτσια (εκτός από τι-σερτ και φανελάκια)</t>
  </si>
  <si>
    <t>9020'</t>
  </si>
  <si>
    <t>Αναπνευστικές συσκευές και μάσκες αερίου (εκτός από προστατευτικές μάσκες χωρίς μηχανικά μέρη και χωρίς κινητό στοιχείο φιλτραρίσματος, καθώς και εκτός από αναπνευστικές συσκευές για την τεχνητή αναπνοή και άλλες συσκευές για αναπνευστική θεραπεία)</t>
  </si>
  <si>
    <t>6302'</t>
  </si>
  <si>
    <t>Πανικά κρεβατιού, τραπεζιού, καθαριότητας του σώματος και κουζίνας, από υφαντουργικά προϊόντα παντός τύπου (εκτός από πανιά για τον καθαρισμό και το γυάλισμα πατωμάτων, σφουγγαρόπανα και ξεσκονόπανα)</t>
  </si>
  <si>
    <t>3405'</t>
  </si>
  <si>
    <t xml:space="preserve">Στιλβώματα και κρέμες για παπούτσια, για πατώματα και έπιπλα, στιλβώματα για αμαξώματα, γυαλί ή μέταλλα, πάστες και σκόνες καθαρισμού και παρόμοια παρασκευάσματα έστω και με μορφή χαρτιού, βάτας, πιλημάτων μη υφασμένων υφασμάτων, αφρώδους πλαστικού, </t>
  </si>
  <si>
    <t>4819'</t>
  </si>
  <si>
    <t>Κουτιά, κιβώτια, σάκοι, σακίδια, χωνιά και άλλες συσκευασίες από χαρτί, χαρτόνι, χαρτοβάμβακα ή επίπεδες επιφάνειες από ίνες κυτταρίνης, που δεν κατονομάζοναι αλλού. Είδη από χαρτόνι με μορφή σκληρής θήκης ή δοχείου, των τύπων που χρησιμοποιούνται σε</t>
  </si>
  <si>
    <t>7312'</t>
  </si>
  <si>
    <t>Κορδόνια, καλώδια, σχοινιά, αρτάνες και παρόμοια είδη, από σίδηρο ή χάλυβα (εκτός από μονωμένα προϊόντα για την ηλεκτροτεχνία, στριφτό σύρμα περιφράξεων και αγκαθωτό σύρμα)</t>
  </si>
  <si>
    <t>8301'</t>
  </si>
  <si>
    <t>Λουκέτα, κλειδαριές και σύρτες ασφαλείας (που λειτουργούν με κλειδί, με συνδυασμό ή με ηλεκτρισμό), από κοινά μέταλλα. Κλείστρα και συναρμογές κλείστρων, με κλειδαριά, από κοινά μέταλλα. Κλειδιά για τα είδη αυτά, από κοινά μέταλλα</t>
  </si>
  <si>
    <t>2001'</t>
  </si>
  <si>
    <t>Λαχανικά, καρποί και φρούτα και άλλα βρώσιμα μέρη φυτών, παρασκευασμένα ή διατηρημένα με ξίδι ή οξικό οξύ</t>
  </si>
  <si>
    <t>5801'</t>
  </si>
  <si>
    <t>Βελούδα και πλούσες υφασμένα και υφάσματα από σενίλλη (εκτός των φλοκωτών υφασμάτων σπογγώδους μορφής, των φουντωτών υφαντουργικών προϊόντων καθώς και των ειδών κορδελοποιίας της κλάσης 5806)</t>
  </si>
  <si>
    <t>9606'</t>
  </si>
  <si>
    <t>Κουμπιά (εκτός από μανικετόκουμπα) και κουμπιά-σούστες. Μήτρες για κουμπιά και άλλα μέρη. Ημιτελή κουμπιά</t>
  </si>
  <si>
    <t>7407'</t>
  </si>
  <si>
    <t>Ράβδοι και είδη με καθορισμένη μορφή, από χαλκό, π.δ.κ.α.</t>
  </si>
  <si>
    <t>1604'</t>
  </si>
  <si>
    <t>Παρασκευάσματα και κονσέρβες ψαριών, καθώς και χαβιάρι και τα υποκατάστατα αυτού που παρασκευάζονται από αυγά ψαριού</t>
  </si>
  <si>
    <t>9004'</t>
  </si>
  <si>
    <t>Ματογυάλια (διορθωτικά, προστατευτικά ή άλλα) και παρόμοια είδη (εκτός από ματογυάλια για τον έλεγχο της οπτικής ικανότητας, φακούς επαφής και φακούς ή σκελετούς για ματογυάλια)</t>
  </si>
  <si>
    <t>7402'</t>
  </si>
  <si>
    <t>Χαλκός μη καθαρισμένος. Ανοδοι από χαλκό για τον ηλεκτρολυτικό καθαρισμό</t>
  </si>
  <si>
    <t>7604'</t>
  </si>
  <si>
    <t>Ράβδοι και είδη με καθορισμένη μορφή, από αργίλιο, π.δ.κ.α.</t>
  </si>
  <si>
    <t>1517'</t>
  </si>
  <si>
    <t>Μαργαρίνη και μείγματα ή παρασκευάσματα βρώσιμα από λίπη ή λάδια ζωϊκά ή φυτικά ή από τα βρώσιμα κλάσματα διαφόρων λιπών ή λαδιών (εκτός από λίπη και λάδια και τα κλάσματά τους, μερικώς ή ολικώς υδρογονωμένα, διεστεροποιημένα, επανεστεροποιημένα ή ελ</t>
  </si>
  <si>
    <t>8511'</t>
  </si>
  <si>
    <t>Μηχανές πυροδότησης, διατάξεις ανάφλεξης και εκκινητήρες, ηλεκτρικοί, για κινητήρες εσωτερικής καύσης με εξωτερική ανάφλεξη ή αυτανάφλεξη (π.χ. μηχανές και διατάξεις μαγνητοηλεκτρικές ή δυναμομαγνητοηλεκτρικές, πηνία και αναφλεκτήρες αφής καθώς και α</t>
  </si>
  <si>
    <t>3003'</t>
  </si>
  <si>
    <t>Φάρμακα (εκτός από τα προϊόντα των κλάσεων 3002, 2005 ή 3006) που αποτελούνται από προϊόντα αναμειγμένα μεταξύ τους, παρασκευασμένα για θεραπευτικούς ή προφυλακτικούς σκοπούς, αλλά που δεν παρουσιάζονται με μορφή δόσεων ούτε είναι συσκευασμένα για τη</t>
  </si>
  <si>
    <t>2209'</t>
  </si>
  <si>
    <t>Ξίδια, βρώσιμα, που προέρχονται από ζύμωση και υποκατάστατα ξυδιών που λαμβάνονται από οξικό οξύ</t>
  </si>
  <si>
    <t>8712'</t>
  </si>
  <si>
    <t>Δίτροχα ποδήλατα και άλλα ποδήλατα (ό. συμπ. τα τρίτροχα μεταφοράς εμπορευμάτων), χωρίς κινητήρα</t>
  </si>
  <si>
    <t>3303'</t>
  </si>
  <si>
    <t>Παρασκευάσματα λιπαντικά στα οποία περιλαμβάνονται και τα λάδια κοπής, τα παρασκευάσματα για την απελευθέρωση του παξιμαδιού της βίδας, παρασκευάσματα αντισκωριακά ή αντιδιαβρωτικά και τα παρασκευάσματα για το ξεκαλούπωμα, με βάση τα λιπαντικά καιπαρ</t>
  </si>
  <si>
    <t>9003'</t>
  </si>
  <si>
    <t>Σκελετοί για ματογυάλια ή για παρόμοια είδη και μέρη αυτών, π.δ.κ.α.</t>
  </si>
  <si>
    <t>8310'</t>
  </si>
  <si>
    <t>Πλάκες με επιγραφές, πινακίδες με ενδείξεις, πλάκες με ονόματα και παρόμοιες επιγραφές, αριθμοί, γράμματα και άλλα σήματα, από κοινά μέταλλα, ό. συμπ. τα σήματα της κυκλοφορίας (εκτός από τις πινακίδες και τα σήματα της κλάσης 9405, τυπογραφικά στοιχ</t>
  </si>
  <si>
    <t>2832'</t>
  </si>
  <si>
    <t>Θειώδη. Θειοθειικά</t>
  </si>
  <si>
    <t>8514'</t>
  </si>
  <si>
    <t>Κλίβανοι βιομηχανικοί ή εργαστηρίων, ηλεκτρικοί, ό. συμπ. οι κλίβανοι που λειτουργούν με επαγωγή ή με διηλεκτρική θέρμανση (εκτός των ξηραντήριων). Αλλες συσκευές βιομηχανικές ή εργαστηρίων για τη θερμική επεξεργασία υλών με επαγωγή ή διηλεκτρική θέρ</t>
  </si>
  <si>
    <t>4902'</t>
  </si>
  <si>
    <t>Εφημερίδες και περιοδικές εκδόσεις τυπωμένες, έστω και εικονογραφημένες ή με διαφημίσεις</t>
  </si>
  <si>
    <t>6304'</t>
  </si>
  <si>
    <t>Είδη επίπλωσης από υφαντουργικά προiόντα παντός τύπου (εκτός από καλύμματα, πανικά κρεβατιού, τραπεζιού, καθαριότητας του σώματος και κουζίνας, παραπετάσματα για πόρτες και παράθυρα και εσωτερικά ρολά, υπερθέματα παραπετασμάτων και γύροι κρεβατιών, α</t>
  </si>
  <si>
    <t>6114'</t>
  </si>
  <si>
    <t>Ειδικά ενδύματα για επαγγελματικές, αθλητικές ή άλλες χρήσεις, π.δ.κ.α., από πλεκτά υφάσματα</t>
  </si>
  <si>
    <t>6813'</t>
  </si>
  <si>
    <t>Παρεμβύσματα τριβής (π.χ. πλάκες, κύλινδροι, ταινίες, τεμάχια, δίσκοι, δακτύλιοι, πέδιλα), για φρένα, συμπλέκτες (αμπραγιάζ) και παρόμοια όργανα, με βάση τον αμίαντο, άλλες ορυκτές ύλες ή κυτταρίνη, έστω και συνδυασμένα με υφαντικές ή άλλες ύλες (εκτ</t>
  </si>
  <si>
    <t>4006'</t>
  </si>
  <si>
    <t>Ράβδοι, σωλήνες, είδη καθορισμένης μορφής και άλλες μορφές από μη βουλκανισμένο καουτσούκ, έστω και αναμειγμένο, και τεχνουργήματα από μη βουλκανισμένο καουτσούκ, έστω και αναμειγμένο (εκτός από πλάκες, φύλλα και ταινίες, που, εκτός από μία απλή επιφ</t>
  </si>
  <si>
    <t>4910'</t>
  </si>
  <si>
    <t>Ημερολόγια κάθε είδους, τυπωμένα, στα οποία περιλαμβάνονται και τα μπλοκ ημερολογίων των οποίων αφαιρούνται τα φύλλα</t>
  </si>
  <si>
    <t>3821'</t>
  </si>
  <si>
    <t>Μέσα καλλιέργειας για την ανάπτυξη των μικροοργανισμών, ιδιαίτερα παρασκευασμένα</t>
  </si>
  <si>
    <t>0910'</t>
  </si>
  <si>
    <t>Ζιγγίβερι, κρόκος (ζαφορά), curcuma, θυμάρι, φύλλα δάφνης, curry και άλλα μπαχαρικά (εκτός από πιπέρι του είδους piper, πιπέρια του γένους Capsicum ή του γένους Pimenta, βανίλια, κανέλα, άνθη κανελόδενδρου, γαρίφαλα (καρποί, άνθη και μίσχοι), μοσχοκά</t>
  </si>
  <si>
    <t>3903'</t>
  </si>
  <si>
    <t>Πολυμερή του στυρολίου σε αρχικές μορφές</t>
  </si>
  <si>
    <t>2403'</t>
  </si>
  <si>
    <t>Καπνά και υποκατάστατα του καπνού, που έχουν βιομηχανοποιηθεί, καθώς και ομογενοποιημένα ή ανασχηματισμένα καπνά, εκχυλίσματα και βάμματα καπνού (εκτός από πούρα, στα οποία περιλαμβάνονται και εκείνα με κομμένα τα άκρα, καθώς και εκτός από πουράκια κ</t>
  </si>
  <si>
    <t>4114'</t>
  </si>
  <si>
    <t>Δέρματα κατεργασμένα με λάδι (στα οποία περιλαμβάνεται και το συνδυασμένο δέρμα αγριοκάτσικου). Δέρματα βερνικωμένα (λουστρίνια) ή επιστρωμένα. Δέρματα επιμεταλλωμένα</t>
  </si>
  <si>
    <t>6504'</t>
  </si>
  <si>
    <t>Καπέλα και άλλα καλύμματα κεφαλής, πλεγμένα ή κατασκευασμένα με τη συναρμολόγηση ταινιών από κάθε ύλη, έστω και στολισμένα (εκτός των καλυμμάτων κεφαλής για ζώα και εκείνων που έχουν το χαρακτήρα παιχνιδιών ή ειδών καρναβαλιού)</t>
  </si>
  <si>
    <t>7311'</t>
  </si>
  <si>
    <t>Δοχεία από σίδηρο ή χάλυβα, για συμπιεσμένα ή υγροποιημένα αέρια (εκτός των εμπορευματοκιβωτίων containers που είναι ειδικά κατασκευασμένα ή προπαρασκευασμένα για μία ή περισσότερες μορφές μεταφοράς)</t>
  </si>
  <si>
    <t>6116'</t>
  </si>
  <si>
    <t>Γάντια με δάκτυλα, γάντια χωρίς ακροδάκτυλα και γάντια χωρίς δάκτυλα (μονοκόμματα), πλεκτά ή βροχιδωτά (εκτός εκείνων που προορίζονται για μικρά παιδιά)</t>
  </si>
  <si>
    <t>6217'</t>
  </si>
  <si>
    <t>Συμπληρώματα του ενδύματος, έτοιμα και μέρη ενδυμάτων ή συμπληρωμάτων του ενδύματος, από υφαντουργικά προϊόντα παντός τύπου, π.δ.κ.α. (εκτός των πλεκτών)</t>
  </si>
  <si>
    <t>1704'</t>
  </si>
  <si>
    <t>Ζαχαρώδη προϊόντα χωρίς κακάο, στα οποία περιλαμβάνεται και η λευκή σοκολάτα</t>
  </si>
  <si>
    <t>9023'</t>
  </si>
  <si>
    <t>Όργανα, συσκευές και πρότυπα για επίδειξη (π.χ. κατά τη διδασκαλία ή σε εκθέσεις), ακατάλληλα για άλλες χρήσεις (εκτός από συσκευές εδάφους για την εκπαίδευση στην πτήση της κλάσης 8805, αντικείμενα συλλογών της κλάσης 9705 και αρχαιολογικά αντικείμε</t>
  </si>
  <si>
    <t>1601'</t>
  </si>
  <si>
    <t>Λουκάνικα, σαλάμια και παρόμοια προϊόντα, από κρέας, παραπροϊόντα σφαγίων ή αίμα, στα οποία περιλαμβάνονται και παρασκευάσματα διατροφής με βάση τα προϊόντα αυτά</t>
  </si>
  <si>
    <t>7323'</t>
  </si>
  <si>
    <t>Είδη οικιακής χρήσης ή οικιακής οικονομίας και μέρη αυτών, από σίδηρο ή χάλυβα: Μαλλί από σίδηρο ή χάλυβα. Σπόγγοι, πατσαβούρες, γάντια και παρόμοια είδη για τον καθαρισμό, τη στίλβωση και παρόμοιες χρήσεις, από σίδηρο ή χάλυβα (εκτός από μπιτόνια, κ</t>
  </si>
  <si>
    <t>8506'</t>
  </si>
  <si>
    <t>Ηλεκτρικά πρωτογενή στοιχεία και συστοιχίες (μπαταρίες) (εκτός των μεταχειρισμένων). Μέρη τους</t>
  </si>
  <si>
    <t>2801'</t>
  </si>
  <si>
    <t>Φθόριο, χλώριο, βρώμιο και ιώδιο</t>
  </si>
  <si>
    <t>5211'</t>
  </si>
  <si>
    <t>Υφάσματα που αποτελούνται ως επί το πλείστον, αλλά σε ποσοστό &lt; 85% κατά βάρος, από βαμβάκι, σύμμεικτα κυρίως ή μόνο με συνθετικές ή τεχνητές ίνες, με βάρος κατά τ.μ. &gt; 200 g</t>
  </si>
  <si>
    <t>6910'</t>
  </si>
  <si>
    <t>Νεροχύτες, νιπτήρες, κολόνες νιπτήρων, μπανιέρες, λεκάνες καθαριότητας (μπιντέδες), λεκάνες αποχωρητηρίων, καζανάκια, ουρητήρια και παρόμοια μόνιμα είδη υγιεινής, από κεραμευτικές ύλες (εκτός από σαπουνοθήκες, σπογγοθήκες, θήκες για οδοντόβουρτσες, ά</t>
  </si>
  <si>
    <t>8466'</t>
  </si>
  <si>
    <t>Μηχανές και εξαρτήματα που αναγνωρίζονται ότι προορίζονται αποκλειστικά ή κύρια για τις εργαλειομηχανές των κλάσεων 8456 έως 8465, ό. συμπ. οι διατάξεις που συγκρατούν τα προς επεξεργασία τεμάχια και τα εργαλεία, οι κεφαλές ελικοτομής αυτόματης ελευθ</t>
  </si>
  <si>
    <t>9102'</t>
  </si>
  <si>
    <t>Ρολόγια του χεριού, της τσέπης και παρόμοια ρολόγια, ό. συμπ. τα χρονόμετρα του αυτού τύπου (εκτός εκείνων που είναι από πολύτιμα μέταλλα ή από μέταλλα επιστρωμένα με πολύτιμα μέταλλα)</t>
  </si>
  <si>
    <t>3923'</t>
  </si>
  <si>
    <t>Είδη μεταφοράς ή συσκευασίας, από πλαστικές ύλες. Πώματα, καπάκια, καψούλια και άλλες διατάξεις κλεισίματος, από πλαστικές ύλες</t>
  </si>
  <si>
    <t>6208'</t>
  </si>
  <si>
    <t>Φανελάκια, κομπινεζόν ή μεσοφόρια, μισά μεσοφόρια, σλιπ και άλλες κιλότες, νυχτικά, πιτζάμες, ελαφρές ρόμπες για το σπίτι (νεγκλιζέ), ρόμπες και σακάκια μπάνιου, ρόμπες δωματίου και παρόμοια είδη, για γυναίκες ή κορίτσια ( εκτός των πλεκτών, καθώς κα</t>
  </si>
  <si>
    <t>8803'</t>
  </si>
  <si>
    <t>Μέρη από ιπτάμενα και διαστημικά οχήματα των κλάσεων 8801 και 8802, π.δ.κ.α.</t>
  </si>
  <si>
    <t>6117'</t>
  </si>
  <si>
    <t>Συμπληρώματα του ενδύματος, έτοιμα, από πλεκτό ύφασμα, καθώς και μέρη ενδυμάτων ή συμπληρωμάτων του ενδύματος, από πλεκτό ύφασμα, π.δ.κ.α.</t>
  </si>
  <si>
    <t>9603'</t>
  </si>
  <si>
    <t>Σκούπες, ψήκτρες και πινέλα (ό. συμπ. εκείνα που αποτελούν μέρη μηχανών, συσκευών ή οχημάτων), μηχανικές σκούπες για χρήση με το χέρι, χωρίς κινητήρα, σφουγγαρόπανα και ξεσκονιστήρια από φτερά. Κεφαλές πινέλων. Βύσματα και κύλινδροι για βάψιμο. Καθαρ</t>
  </si>
  <si>
    <t>6112'</t>
  </si>
  <si>
    <t>Φόρμες αθλητικές (προπόνησης), κουστούμια και σύνολα του σκι, μαγιό, κιλότες και σλιπ μπάνιου, πλεκτά</t>
  </si>
  <si>
    <t>1211'</t>
  </si>
  <si>
    <t>Φυτά, μέρη φυτών, σπόροι και καρποί των ειδών που χρησιμοποιούνται κυρίως στην αρωματοποιϊα, την ιατρική ή για χρήσεις εντομοκτόνες, παρασιτοκτόνες ή παρόμοιες, νωπά ή ξερά, έστω και κομμένα, σπασμένα ή σε σκόνη</t>
  </si>
  <si>
    <t>5204'</t>
  </si>
  <si>
    <t>Νήματα για ράψιμο από βαμβάκι, έστω και συσκευασμένα για τη λιανική πώληση</t>
  </si>
  <si>
    <t>7321'</t>
  </si>
  <si>
    <t>Θερμάστρες, λέβητες με εστία, μαγειρεία ( έστω και εκείνα που μπορούν να χρησιμοποιηθούν βοηθητικά για την κεντρική θέρμανση), σχάρες ψησίματος, μαγκάλια, καμινάτα υγραερίου, θερμαντήρες φαγητών και παρόμοιες μη ηλεκτρικές συσκευές για οικιακή χρήσηκ</t>
  </si>
  <si>
    <t>4802'</t>
  </si>
  <si>
    <t>Χαρτί και χαρτόνια, χωρίς επίχριση ή επάλειψη, των τύπων που χρησιμοποιούνται για το γράψιμο, την εκτύπωση ή για άλλους γραφικούς σκοπούς, και χαρτί και χαρτόνια για καρτέλες ή ταινίες για διάτρηση, σε κυλίνδρους ή σε φύλλα σύμφωνα με τη σημείωση 7α)</t>
  </si>
  <si>
    <t>4205'</t>
  </si>
  <si>
    <t>Τεχνουργήματα από δέρμα φυσικό ή ανασχηματισμένο (εκτός από είδη σελοποιίας και λοιπού εξοπλισμού για όλα τα ζώα, τεχνουργήματα από δέρμα, ενδύματα και εξαρτήματα της ένδυσης, είδη για τεχνικές χρήσεις, μαστίγια κάθε είδους και άλλα είδη της κλάσης 6</t>
  </si>
  <si>
    <t>8403'</t>
  </si>
  <si>
    <t>Λέβητες για την κεντρική θέρμανση, μη ηλεκτρικοί (εκτός από ατμολέβητες και λέβητες υπερθερμαινόμενου νερού κλάση 8402)</t>
  </si>
  <si>
    <t>6215'</t>
  </si>
  <si>
    <t>Γραβάτες, φιόγκοι (π.χ. παπιγιόν) και φουλάρια-γραβάτες, από υφαντικές ύλες (εκτός των πλεκτών)</t>
  </si>
  <si>
    <t>3912'</t>
  </si>
  <si>
    <t>Κυτταρίνη και τα χημικά της παράγωγα, π.δ.κ.α. σε αρχικές μορφές</t>
  </si>
  <si>
    <t>3918'</t>
  </si>
  <si>
    <t>Επενδύσεις δαπέδων από πλαστικές ύλες, έστω και αυτοκόλλητες, σε κυλίνδρους ή με μορφές πλακιδίων ή πλακών. Επενδύσεις τοίχων ή οροφών από πλαστικές ύλες σε κυλίνδρους πλάτους &gt;= 45 cm, που αποτελούνται από μία στρώση από πλαστική ύλη κολλημένη κατάμ</t>
  </si>
  <si>
    <t>6115'</t>
  </si>
  <si>
    <t>Κολάν (κάλτσες-κιλότες), κάλτσες, μισές κάλτσες, καλτσάκια (σοσόνια) και άλλα παρόμοια είδη (ό. συμπ. οι κάλτσες φλεβίτιδας), από πλεκτό ύφασμα (εκτός εκείνων που προορίζονται για βρέφη)</t>
  </si>
  <si>
    <t>7609'</t>
  </si>
  <si>
    <t>Σύνδεσμοι, εξαρτήματα σύμπλεξης και ζεύκτες σωληνώσεων (π.χ. καμπύλες ή περιβλήματα), από αργίλιο</t>
  </si>
  <si>
    <t>2103'</t>
  </si>
  <si>
    <t>Παρασκευάσματα για σάλτσες και σάλτσες παρασκευασμένες. Αρτύματα και καρυκεύματα, σύνθετα. Αλεύρι από σινάπι, έστω και παρασκευασμένο, και μουστάρδα</t>
  </si>
  <si>
    <t>6105'</t>
  </si>
  <si>
    <t>Πουκάμισα πλεκτά, για άντρες ή αγόρια (εκτός από νυχτικά, τι-σερτ και φανελάκια)</t>
  </si>
  <si>
    <t>9608'</t>
  </si>
  <si>
    <t>Στυλογράφοι με σφαιρίδιο. Στυλογράφοι και μαρκαδόροι με μύτη από πίλημα ή με άλλες πορώδεις μύτες. Στυλογράφοι με πένα και παρόμοιοι στυλογράφοι. Μεταλλικές αιχμές για αντίγραφα. Μηχανικά μολύβια. Κονδυλοφόροι, θήκες για μολύβια και παρόμοια είδη. Μέ</t>
  </si>
  <si>
    <t>4421'</t>
  </si>
  <si>
    <t>Τεχνουργήματα από ξύλο, π.δ.κ.α.</t>
  </si>
  <si>
    <t>9017'</t>
  </si>
  <si>
    <t>Όργανα και συσκευές σχεδίασης, χάραξης ή υπολογισμού (π.χ. μηχανές σχεδίασης, παντογράφοι, μοιρογνωμόνια, μαθηματικά εργαλεία, λογαριθμικοί κανόνες και κύκλοι). Οργανα και συσκευές μέτρησης του μήκους, για χρήση με το χέρι (π.χ. χάρακες, μέτρα σε ται</t>
  </si>
  <si>
    <t>7106'</t>
  </si>
  <si>
    <t>Άργυρος, ό. συμπ. ο επιχρυσωμένος ή επιπλατινωμένος άργυρος, σε ακατέργαστη ή ημικατεργασμένη μορφή ή σε σκόνη</t>
  </si>
  <si>
    <t>6113'</t>
  </si>
  <si>
    <t>Ενδύματα κατασκευασμένα από πλεκτά υφάσματα, είτε συνδυασμένα με καουτσούκ είτε εμποτισμένα, επιχρισμένα ή επικαλυμμένα με πλαστική ύλη ή άλλα υλικά (εκτός των ενδυμάτων για βρέφη, καθώς και των συμπληρωμάτων του ενδύματος)</t>
  </si>
  <si>
    <t>9703'</t>
  </si>
  <si>
    <t>Πρωτότυπα έργα αγαλματοποιίας, από ύλες παντός τύπου</t>
  </si>
  <si>
    <t>3909'</t>
  </si>
  <si>
    <t>Ρητίνες αμινικές, ρητίνες φαινολικές και πολυουρεθάνες, σε αρχικές μορφές</t>
  </si>
  <si>
    <t>4809'</t>
  </si>
  <si>
    <t>Χαρτί αποτυπωτικό (καρμπόν), χαρτί με την ονομασία αυτοαντιγραφής και άλλα χαρτιά για την αποτύπωση αντιγράφων ή μεταφορά κειμένων στα οποία περιλαμβάνονται και τα χαρτιά με επίχριση, επάλειψη ή που είναι εμποτισμένα για μηχανές πολυγράφων ή για πλάκ</t>
  </si>
  <si>
    <t>9705'</t>
  </si>
  <si>
    <t>Αντικείμενα συλλογών και συλλογές, ζωολογίας, βοτανικής, ορυκτολογίας ή ανατομίας. Αντικείμενα συλλογών που παρουσιάζουν ιστορικό, αρχαιολογικό, παλαιοντολογικό, εθνογραφικό ή νομισματικό ενδιαφέρον</t>
  </si>
  <si>
    <t>6306'</t>
  </si>
  <si>
    <t>Καλύμματα εμπορευμάτων, οχημάτων κλπ. και εξωτερικά προπετάσματα (τέντες), σκηνές, ιστία για σκάφη, ιστιοσανίδες και οχήματα χερσαίων μεταφορών, καθώς και είδη κατασκήνωσης, από υφαντουργικά προiόντα παντός τύπου (εκτός από επίπεδα προστατευτικά καλύ</t>
  </si>
  <si>
    <t>7013'</t>
  </si>
  <si>
    <t>Γυάλινα αντικείμενα που προορίζονται για το τραπέζι, την κουζίνα, τον καλλωπισμό, το γραφείο, την εσωτερική διακόσμηση ή παρόμοιες χρήσεις (εκτός από τα είδη της κλάσης 7018, καθώς και βάζα για τη συντήρηση τροφίμων, καθρέφτες, βιτρό, συσκευές φωτισμ</t>
  </si>
  <si>
    <t>6212'</t>
  </si>
  <si>
    <t>Στηθόδεσμοι, ζώνες-κορσέδες, κορσέδες, τιράντες, καλτσοδέτες, ζαρτιέρες και παρόμοια είδη, καθώς και μέρη αυτών, από υφαντουργικά προϊόντα υλών παντός τύπου, έστω και ελαστικά, ό. συμπ. τα πλεκτά (εκτός από ζώνες και λαστέξ εξ ολοκλήρου από καουτσούκ</t>
  </si>
  <si>
    <t>0712'</t>
  </si>
  <si>
    <t>Λαχανικά ξερά, έστω και κομμένα σε τεμάχια ή σε φέτες ή και τριμμένα ή σε σκόνη, αλλά όχι αλλιώς παρασκευασμένα</t>
  </si>
  <si>
    <t>9011'</t>
  </si>
  <si>
    <t>Μικροσκόπια οπτικά, ό. συμπ. τα μικροσκόπια για τη φωτομικρογραφία, τη μικροκινηματογραφία ή τη μικροπροβολή (εκτός από αμφοτερόφθαλμα μικροσκόπια για την οφθαλμολογία, καθώς και όργανα και συσκευές της κλάσης 9031)</t>
  </si>
  <si>
    <t>7419'</t>
  </si>
  <si>
    <t>Τεχνουργήματα από χαλκό, π.δ.κ.α.</t>
  </si>
  <si>
    <t>7209'</t>
  </si>
  <si>
    <t>Πλατέα προϊόντα έλασης από σίδηρο ή από όχι σε κράμα χάλυβα, με πλάτος &gt;= 600 mm, που έχουν απλώς ελαθεί σε ψυχρή κατάσταση, μη επιστρωμένα με άλλο μέταλλο, ούτε επενδυμένα</t>
  </si>
  <si>
    <t>5209'</t>
  </si>
  <si>
    <t>Υφάσματα από βαμβάκι, περιεκτικότητας κατά βάρος σε βαμβάκι &gt;= 85%, με βάρος κατά τ.μ. &gt; 200 g</t>
  </si>
  <si>
    <t>8547'</t>
  </si>
  <si>
    <t>Μονωτικά τεμάχια, που αποτελούνται στο σύνολό τους από μονωτικές ύλες ή που περιλαμβάνουν απλά μεταλλικά τεμάχια στερέωσης, συναρμολογημένα στη μάζα (π.χ. υποδοχές με εσωτερικό σπείρωμα), για ηλεκτρικές μηχανές, συσκευές ή εγκαταστάσεις (εκτός των μο</t>
  </si>
  <si>
    <t>7315'</t>
  </si>
  <si>
    <t>Αλυσίδες και μέρη αυτών, από σίδηρο ή χάλυβα (εκτός από αλυσίδες για ρολόγια, αλυσίδες-κοσμήματα κλπ., αλυσίδες εκσκαφής και αλυσίδες για αλυσοπρίονο, ερπύστριες, αλυσίδες με ξύστρες για εγκαταστάσεις εκμετάλλευσης, αλυσίδες με λαβίδες για κλωστο φαν</t>
  </si>
  <si>
    <t>8467'</t>
  </si>
  <si>
    <t>Εργαλεία χειρωνακτικού χειρισμού, λειτουργίας με πεπιεσμένο αέρα, υδραυλικής λειτουργίας ή με αυτοδύναμο μη ηλεκτρικό κινητήρα, καθώς και τα εξαρτήματά τους</t>
  </si>
  <si>
    <t>3208'</t>
  </si>
  <si>
    <t>Χρώματα επίχρισης και βερνίκια με βάση συνθετικά πολυμερή ή τροποποιημένα φυσικά πολυμερή, διασκορπισμένα ή διαλυμένα σε μη υδατώδες μέσο. Διαλύματα μέσα σε οργανικούς πτητικούς διαλύτες, προϊόντων που αναφέρονται στις κλάσεις 3901 έως 3913, με αναλο</t>
  </si>
  <si>
    <t>3816'</t>
  </si>
  <si>
    <t>Τσιμέντα, κονιάματα, σκυροδέματα και παρόμοιες πυρίμαχες συνθέσεις (εκτός από παρασκευάσματα με βάση το γραφίτη ή άλλο άνθρακα)</t>
  </si>
  <si>
    <t>5803'</t>
  </si>
  <si>
    <t>Υφάσματα με ύφανση γάζας (εκτός των ειδών κορδελοποιίας της κλάσης 5806)</t>
  </si>
  <si>
    <t>3305'</t>
  </si>
  <si>
    <t>Παρασκευάσματα για τα μαλλιά</t>
  </si>
  <si>
    <t>3002'</t>
  </si>
  <si>
    <t>Αίμα ανθρώπου. Αίμα ζώων παρασκευασμένο για θεραπευτικές, προφυλακτικές ή διαγνωστικές χρήσεις. Αντιοροί και άλλα κλάσματα του αίματος και τροποποιημένα ανοσολογικά προϊόντα, είτε λαμβάνονται μέσω βιολογικώντεχνολογικών διαδικασιών είτε όχι. Εμβόλια,</t>
  </si>
  <si>
    <t>1701'</t>
  </si>
  <si>
    <t>Ζάχαρη από ζαχαροκάλαμο ή από τεύτλα και ζαχαρόζη χημικώς καθαρή, σε στερεή κατάσταση</t>
  </si>
  <si>
    <t>9610'</t>
  </si>
  <si>
    <t>Πλάκες από σχιστόλιθο και άλλες πλάκες, για γράψιμο ή σχεδίαση, έστω και σε πλαίσιο</t>
  </si>
  <si>
    <t>6216'</t>
  </si>
  <si>
    <t>Γάντια με δάκτυλα, γάντια χωρίς ακροδάκτυλα και γάντια χωρίς δάκτυλα (μονοκόμματα), παντός τύπου υφαντικού υλικού (εκτός των πλεκτών ή βροχιδωτών, καθώς και εκτός από γάντια για μικρά παιδιά)</t>
  </si>
  <si>
    <t>3802'</t>
  </si>
  <si>
    <t>Άνθρακες ενεργοποιημένοι. Φυσικές ορυκτές ύλες ενεργοποιημένες. Άνθρακες ζωϊκής προέλευσης, στους οποίους περιλαμβάνεται και ο εξασθενισμένος ζωϊκός άνθρακας</t>
  </si>
  <si>
    <t>2513'</t>
  </si>
  <si>
    <t>Ελαφρόπετρα. Σμύριδα. Κορούνδιο φυσικό, γρανίτης φυσικός και άλλες φυσικές λειαντικές ύλες, έστω και θερμικά επεξεργασμένες</t>
  </si>
  <si>
    <t>5111'</t>
  </si>
  <si>
    <t>Υφάσματα από μαλλί λαναρισμένο ή από τρίχες εκλεκτής ποιότητας λαναρισμένες (εκτός από υφάσματα για τεχνικές χρήσεις της κλάσης 5911)</t>
  </si>
  <si>
    <t>8408'</t>
  </si>
  <si>
    <t>Εμβολοφόροι κινητήρες εσωτερικής καύσης, με αυτανάφλεξη (κινητήρες ντήζελ ή ημι- ντήζελ)              εξη κινητήρες ντήζελ ή ημι- ντήζελ</t>
  </si>
  <si>
    <t>5810'</t>
  </si>
  <si>
    <t>Κεντήματα σε υπόθεμα από υφαντικές ύλες, σε τόπια, σε ταινίες ή σε αυτοτελή διακοσμητικά σχέδια</t>
  </si>
  <si>
    <t>1516'</t>
  </si>
  <si>
    <t>Λίπη και λάδια ζωϊκής ή φυτικής προέλευσης και τα κλάσματά τους, μερικώς ή ολικώς υδρογονωμένα, διεστεροποιημένα, επανεστεροποιημένα ή ελαϊδινισμένα (με ισομέρεια λιπαρών οξέων), έστω και εξευγενισμένα (εκτός από αλλιώς παρασκευασμένα λίπη και λάδιακ</t>
  </si>
  <si>
    <t>9607'</t>
  </si>
  <si>
    <t>Κλείστρα (φερμουάρ) και μέρη αυτών</t>
  </si>
  <si>
    <t>8527'</t>
  </si>
  <si>
    <t>Συσκευές λήψης για τη ραδιοτηλεφωνία, τη ραδιοτηλεγραφία ή τη ραδιοφωνία, έστω και συνδυασμένες, στο ίδιο προστατευτικό περίβλημα, με συσκευή εγγραφής ή αναπαραγωγής του ήχου ή με ωρολογιακή συσκευή</t>
  </si>
  <si>
    <t>8407'</t>
  </si>
  <si>
    <t>Κινητήρες εσωτερικής καύσης, με παλινδρομικό ή περιστρεφόμενο έμβολο, με εξωτερική ανάφλεξη</t>
  </si>
  <si>
    <t>9005'</t>
  </si>
  <si>
    <t>Διόπτρες με δύο οπτικά πεδία, διόπτρες με ένα οπτικό πεδίο, αστρονομικές διόπτρες, οπτικά τηλεσκόπια και οι βάσεις αυτών. Αλλα αστρονομικά όργανα και οι βάσεις αυτών (εκτός από όργανα ραδιοαστρονομίας και άλλα όργανα και συσκευές που δεν κατονομάζοντ</t>
  </si>
  <si>
    <t>9619'</t>
  </si>
  <si>
    <t>Σερβιέτες και ταμπόν υγείας, πάνες για βρέφη και παρόμοια είδη υγιεινής, από οποιοδήποτε υλικό</t>
  </si>
  <si>
    <t>3403'</t>
  </si>
  <si>
    <t>3306'</t>
  </si>
  <si>
    <t>Παρασκευάσματα για την υγιεινή του στόματος και των δοντιών, στα οποία περιλαμβάνονται και οι σκόνες και κρέμες για τη διευκόλυνση της στερέωσης των οδοντοστοιχιών. Νήματα που χρησιμοποιούνται για τον καθαρισμό των μεσοδοντίων διαστημάτων (οδοντικά ν</t>
  </si>
  <si>
    <t>4906'</t>
  </si>
  <si>
    <t>Σχέδια και ιχνογραφήματα αρχιτεκτόνων, μηχανικών και άλλα σχέδια και ιχνογραφήματα βιομηχανικά, εμπορικά, τοπογραφικά ή παρόμοια, τα οποία έχουν γίνει στο πρωτότυπο με το χέρι. Κείμενα χειρόγραφα. Φωτογραφικές αναπαραγωγές πάνω σε ευαισθητοποιημένο χ</t>
  </si>
  <si>
    <t>5906'</t>
  </si>
  <si>
    <t>Υφάσματα συνδυασμένα με καουτσούκ (εκτός των φύλλων των υφασμένων για επίσωτρα με πεπιεσμένο αέρα, που λαμβάνονται από νήματα υψηλής αντοχής από νάυλον ή από άλλα πολυαμίδια)</t>
  </si>
  <si>
    <t>6210'</t>
  </si>
  <si>
    <t>Ενδύματα από πίλημα ή από ύφασμα μη υφασμένο, έστω και εμποτισμένα, επιχρισμένα, επικαλυμμένα ή με απανωτές στρώσεις, καθώς και ενδύματα από υφάσματα, άλλα από πλεκτά, συνδυασμένα με καουτσούκ ή εμποτισμένα, επιχρισμένα ή επικαλυμμένα με πλαστική ύλη</t>
  </si>
  <si>
    <t>9006'</t>
  </si>
  <si>
    <t>Φωτογραφικές μηχανές. Συσκευές και διατάξεις για την παραγωγή αστραπιαίου φωτός (φλας) για φωτογραφική χρήση και λυχνίες στιγμιαίου φωτός (εκτός από τους λαμπτήρες εκκένωσης της κλάσης 8539)</t>
  </si>
  <si>
    <t>9107'</t>
  </si>
  <si>
    <t>Χρονοδιακόπτες και άλλοι αποσυμπλέκτες με δράση που ρυθμίζεται χρονικά, με ωρολογιακό μηχανισμό ή σύγχρονο κινητήρα</t>
  </si>
  <si>
    <t>5007'</t>
  </si>
  <si>
    <t>Υφάσματα από μετάξι ή από απορρίμματα από μετάξι</t>
  </si>
  <si>
    <t>4420'</t>
  </si>
  <si>
    <t>Ξυλεία με ενσωματωμένες ψηφίδες και ξυλεία με κολλημένα διακοσμητικά στοιχεία. Μικρά κιβώτια, θήκες για τιμαλφή και θήκες για κοσμήματα ή χρυσαφικά και παρόμοια τεχνουργήματα, από ξύλο. Αγαλματάκια και άλλα είδη στολισμού, από ξύλο. Είδη επιπλώσεως α</t>
  </si>
  <si>
    <t>9620'</t>
  </si>
  <si>
    <t>Υποστηρίγματα μηχανών λήψεως εικόνων η βίντεο</t>
  </si>
  <si>
    <t>9106'</t>
  </si>
  <si>
    <t>Συσκευές ελέγχου του χρόνου και χρονόμετρα, με ωρολογιακό μηχανισμό ή σύγχρονο κινητήρα, π.χ. ρολόγια καταγραφής του χρόνου εργασίας και ρολόγια αποτύπωσης ώρας και ημερομηνίας (εκτός από τα ρολόγια των κλάσεων 9101 έως 9105)</t>
  </si>
  <si>
    <t>5807'</t>
  </si>
  <si>
    <t>Ετικέτες, εμβλήματα και παρόμοια είδη από υφαντικές ύλες, σε τόπια, σε ταινίες ή κομμένα σε τεμάχια, μη κεντημένα</t>
  </si>
  <si>
    <t>5705'</t>
  </si>
  <si>
    <t>Τάπητες και άλλες επενδύσεις δαπέδου από υφαντικές ύλες, έστω και έτοιμοι (εκτός των υφασμένων και των φουντωτών βελουδωτή κατασκευή με βελόνα, καθώς και εκτός εκείνων από πίλημα)</t>
  </si>
  <si>
    <t>3924'</t>
  </si>
  <si>
    <t>Πιατικά, άλλα είδη νοικοκυριού ή οικιακής οικονομίας, είδη υγιεινής και καλλωπισμού, από πλαστικές ύλες (εκτός από μπανιέρες, ντουσιέρες, νιπτήρες, μπιντέδες, λεκάνες αποχωρητηρίου και τα καθίσματα και τα καλύμματά τους, καζανάκια αποχωρητηρίου και π</t>
  </si>
  <si>
    <t>9612'</t>
  </si>
  <si>
    <t>Μελανοταινίες για γραφομηχανές και παρόμοιες μελανοταινίες, με μελάνη ή αλλιώς κατασκευασμένες για την αποτύπωση, έστω και τυλιγμένες σε πηνία ή κασέτες. Ταμπόν μελάνης, έστω και εμποτισμένα, με ή χωρίς κουτί</t>
  </si>
  <si>
    <t>8534'</t>
  </si>
  <si>
    <t>Κυκλώματα τυπωμένα</t>
  </si>
  <si>
    <t>4419'</t>
  </si>
  <si>
    <t>Είδη από ξύλο για το τραπέζι ή την κουζίνα (εκτός από είδη επιπλώσεως, είδη στολισμού, τεχνουργήματα βαρελοποιίας, μέρη για είδη από ξύλο για το τραπέζι ή την κουζίνα, ψήκτρες, σκούπες και κόσκινα χειρός)</t>
  </si>
  <si>
    <t>6108'</t>
  </si>
  <si>
    <t>Κομπινεζόν ή μεσοφόρια, μισά μεσοφόρια, σλιπ και άλλες κιλότες, νυχτικά, πιτζάμες, ελαφρές ρόμπες για το σπίτι (νεγκλιζέ), ρόμπες και σακάκια μπάνιου, ρόμπες δωματίου και παρόμοια είδη, πλεκτά, για γυναίκες ή κορίτσια (εκτός από τι-σερτ, φανελάκια, σ</t>
  </si>
  <si>
    <t>6101'</t>
  </si>
  <si>
    <t>Παλτά (ό. συμπ. και τα κοντά παλτά), κάπες, άνορακ, αντιανεμικά, μπουφάν και παρόμοια είδη, πλεκτά, για άνδρες ή αγόρια (εκτός από κουστούμια, σύνολα, σακάκια blazers και παντελόνια)</t>
  </si>
  <si>
    <t>7017'</t>
  </si>
  <si>
    <t>Γυάλινα είδη εργαστηρίου, υγιεινής ή φαρμακείου, έστω και με αριθμητικές ή ογκομετρικές ενδείξεις (εκτός από δοχεία για τη μεταφορά ή τη συσκευασία, καθώς και όργανα, μηχανήματα και συσκευές για μετρήσεις, πειράματα και ιατρικές χρήσεις του κεφαλαίου</t>
  </si>
  <si>
    <t>6704'</t>
  </si>
  <si>
    <t>Περούκες, γενειάδες, φρύδια, βλεφαρίδες, μπούκλες και παρόμοια είδη, από τρίχες κεφαλής ανθρώπου, τρίχες ζώων ή υφαντικές ύλες, καθώς και τεχνουργήματα από τρίχες κεφαλής ανθρώπου, π.δ.κ.α.</t>
  </si>
  <si>
    <t>6912'</t>
  </si>
  <si>
    <t>Επιτραπέζια σκεύη και άλλα είδη οικιακής χρήσης, υγιεινής και ευπρεπισμού, από κεραμευτικές ύλες άλλες από πορσελάνη (εκτός από μπανιέρες, μπιντέδες, νεροχύτες και παρόμοια μόνιμα είδη υγιεινής, αγαλματίδια και άλλα αντικείμενα διακόσμησης, στάμνες,ν</t>
  </si>
  <si>
    <t>6004'</t>
  </si>
  <si>
    <t>Πλεκτά υφάσματα πλάτους που υπερβαίνει τα 30 cm, που περιέχουν κατά βάρος 5 % ή περισσότερο νήματα ελαστομερή ή νήματα από καουτσούκ, άλλα από εκείνα της κλάσης 6001</t>
  </si>
  <si>
    <t>6305'</t>
  </si>
  <si>
    <t>Σάκοι και σακούλες συσκευασίας, από υφαντουργικά προϊόντα παντός τύπου</t>
  </si>
  <si>
    <t>8510'</t>
  </si>
  <si>
    <t>Ηλεκτρικές ξυριστικές μηχανές, κουρευτικές μηχανές, μηχανές ψαλιδίσματος των μαλλιών και αποτριχωτικές συσκευές, με ενσωματωμένο ηλεκτρικό κινητήρα, καθώς και μέρη τους</t>
  </si>
  <si>
    <t>6601'</t>
  </si>
  <si>
    <t>Ομπρέλες για τη βροχή και τον ήλιο, ό. συμπ. οι ομπρέλες-ράβδοι, οι ομπρέλες κήπου και παρόμοια είδη (εκτός εκείνων που αποτελούν παιδικό παιχνίδι, καθώς και των ομπρελών για την παραλία)</t>
  </si>
  <si>
    <t>9021'</t>
  </si>
  <si>
    <t>Ορθοπεδικές συσκευές και άλλες ορθοπεδικές διατάξεις, ό. συμπ. τα δεκανίκια, οι ιατροχειρουργικές ζώνες και οι επίδεσμοι. Νάρθηκες και άλλες διατάξεις για τη θεραπεία καταγμάτων. Προθέσεις και άλλα είδη προθετικής. Συσκευές για τη διευκόλυνση της ακο</t>
  </si>
  <si>
    <t>4909'</t>
  </si>
  <si>
    <t>Ταχυδρομικά δελτάρια τυπωμένα ή εικονογραφημένα. Δελτάρια τυπωμένα με ευχές ή προσωπικά μηνύματα, έστω και εικονογραφημένα, με ή χωρίς φακέλους, διακοσμήσεις ή επικολλήσεις</t>
  </si>
  <si>
    <t>9008'</t>
  </si>
  <si>
    <t>Συσκευές προβολής ακίνητων εικόνων. Φωτογραφικές μηχανές μεγέθυνσης ή σμίκρυνσης</t>
  </si>
  <si>
    <t>5509'</t>
  </si>
  <si>
    <t>Νήματα από συνθετικές ίνες μη συνεχείς (εκτός από νήματα για ράψιμο και νήματα συσκευασμένα για τη λιανική πώληση)</t>
  </si>
  <si>
    <t>4822'</t>
  </si>
  <si>
    <t>Πηνία, καρούλια κάθε είδους και παρόμοια υποθέματα από χαρτόμαζα, χαρτί ή χαρτόνι, έστω και διάτρητα ή σκληρυμένα</t>
  </si>
  <si>
    <t>9401'</t>
  </si>
  <si>
    <t>Καθίσματα (εκτός εκείνων που προορίζονται για την ιατρική, την οδοντιατρική, την κτηνιατρική ή τη χειρουργική της κλάσης 9402), έστω και αν μπορούν να μετατρέπονται σε κρεβάτια και τα μέρη αυτών, π.δ.κ.α.</t>
  </si>
  <si>
    <t>7009'</t>
  </si>
  <si>
    <t>Καθρέφτες από γυαλί, έστω και με πλαίσιο, ό. συμπ. οι οπισθοσκοπικοί καθρέφτες (εκτός από οπτικούς καθρέφτες οπτικώς κατεργασμένους, καθώς και καθρέφτες ηλικίας &gt; 100 ετών)</t>
  </si>
  <si>
    <t>5212'</t>
  </si>
  <si>
    <t>Υφάσματα που αποτελούνται ως επί το πλείστον, αλλά σε ποσοστό &lt; 85% κατά βάρος, από βαμβάκι, άλλα από τα σύμμεικτα κυρίως ή μόνο με συνθετικές ή τεχνητές ίνες</t>
  </si>
  <si>
    <t>5208'</t>
  </si>
  <si>
    <t>Υφάσματα από βαμβάκι, περιεκτικότητας κατά βάρος σε βαμβάκι &gt;= 85%, με βάρος κατά τ.μ. &lt;= 200 g</t>
  </si>
  <si>
    <t>8474'</t>
  </si>
  <si>
    <t>Μηχανές και συσκευές για τη διαλογή, το κοσκίνισμα, το διαχωρισμό, το πλύσιμο, τη σύνθλιψη, την άλεση, την ανάμειξη ή τη μάλαξη χώματος, μεταλλευμάτων, λίθων ή άλλων στερεών (έστω και υπό μορφή σκόνης ή πολτού) ορυκτών υλών. Μηχανές για τη συμπίεση ή</t>
  </si>
  <si>
    <t>3502'</t>
  </si>
  <si>
    <t>Αλβουμίνες (στις οποίες περιλαμβάνονται και τα συμπυκνώματα δύο ή περισσότερων πρωτεϊνών ορού γάλακτος περιεκτικότητας, κατά βάρος που μετριέται σε ξερή μάζα, &gt; 80% πρωτε νες ορού γάλακτος), αλβουμινικά άλατα και άλλα</t>
  </si>
  <si>
    <t>2105'</t>
  </si>
  <si>
    <t>Παγωτά, έστω και αν περιέχουν κακάο</t>
  </si>
  <si>
    <t>8447'</t>
  </si>
  <si>
    <t>Μηχανές για πλέξιμο, ράψιμο-πλέξιμο, για την κατασκευή γκιπούρ, τουλιών, δαντελών, κεντημάτων, σειρητιών, πλεξίδων, δικτύων ή τουφών (εκτός από μηχανές κεντήματος με στρόφαλο)</t>
  </si>
  <si>
    <t>9505'</t>
  </si>
  <si>
    <t>Είδη για γιορτές, καρναβάλι ή άλλες διασκεδάσεις , ό. συμπ. τα είδη για ταχυδακτυλουργίες ή για αστεϊσμό, π.δ.κ.α.</t>
  </si>
  <si>
    <t>4805'</t>
  </si>
  <si>
    <t>Χαρτιά και χαρτόνια, για ανακύκλωση (απορρίμματα και αποκόμματα), χωρίς επίχριση ή επάλειψη, σε κυλίνδρους ή σε φύλλα σύμφωνα με τη σημείωση 7α) και 7β) του κεφαλαίου 48, που δεν έχουν υποστεί καμμιά άλλη κατεργασία εκτός από εκείνες που αναφέρονταισ</t>
  </si>
  <si>
    <t>9101'</t>
  </si>
  <si>
    <t>Ρολόγια του χεριού, της τσέπης και παρόμοια ρολόγια, ό. συμπ. τα χρονόμετρα του αυτού τύπου, με πλαίσιο από πολύτιμα μέταλλα ή από μέταλλα επιστρωμένα με πολύτιμα μέταλλα (εκτός εκείνων των οποίων η βάση είναι από χάλυβα)</t>
  </si>
  <si>
    <t>3102'</t>
  </si>
  <si>
    <t>Λιπάσματα ορυκτά ή χημικά αζωτούχα (εκτός από αυτά που παρουσιάζονται είτε σε δισκία ή παρόμοια σχήματα, είτε σε συσκευασίες με μεικτό βάρος &lt;= 10 kg)</t>
  </si>
  <si>
    <t>4101'</t>
  </si>
  <si>
    <t>Δέρματα ακατέργαστα βοοειδών ή μονόπλων νωπά ή αλατισμένα, αποξεραμένα, διατηρημένα με ασβέστη, με άλλα διατηρητικά διαλύματα ή αλλιώς διατηρημένα, αλλά όχι δεψασμένα ούτε περγαμηνοειδή, ούτε παρασκευασμένα με άλλο τρόπο, έστω και αποτριχωμένα ή σχισ</t>
  </si>
  <si>
    <t>7115'</t>
  </si>
  <si>
    <t>Τεχνουργήματα από πολύτιμα μέταλλα ή από μέταλλα επιστρωμένα με πολύτιμα μέταλλα, π.δ.κ.α.</t>
  </si>
  <si>
    <t>4407'</t>
  </si>
  <si>
    <t>Ξυλεία πριονισμένη ή πελεκημένη κατά μήκος, κομμένη εγκάρσια ή ξετυλιγμένη, έστω και πλανισμένη, λειασμένη με ελαφρόπετρα ή κολλημένη με δακτυλικό αρμό, πάχους &gt; 6 mm</t>
  </si>
  <si>
    <t>5702'</t>
  </si>
  <si>
    <t>Τάπητες και άλλες επενδύσεις δαπέδου από υφαντικές ύλες, υφασμένοι, όχι φουντωτοί ούτε φλοκωτοί, έστω και έτοιμοι,στους οποίους περιλαμβάνονται και οι τάπητες με την ονομασία κιλίμια, σουμάκ, καραμανίας και παρόμοιοι τάπητες υφασμένοι στο χέρι</t>
  </si>
  <si>
    <t>3206'</t>
  </si>
  <si>
    <t>Χρωστικές ύλες ανόργανες ή ορυκτές, που δεν κατονομάζονται αλλού. Παρασκευάσματα των τύπων που χρησιμοποιούνται για το χρωματισμό κάθε ύλης ή που προορίζονται να μπουν σαν συστατικά στην παρασκευή χρωστικών παρασκευασμάτων με βάση ανόργανες ή ορυκτές</t>
  </si>
  <si>
    <t>6207'</t>
  </si>
  <si>
    <t>Φανελάκια, σλιπ και άλλα σώβρακα, νυχτικά, πιτζάμες, ρόμπες και σακάκια μπάνιου, ρόμπες δωματίου και παρόμοια είδη, για άντρες ή αγόρια (εκτός των πλεκτών)</t>
  </si>
  <si>
    <t>5205'</t>
  </si>
  <si>
    <t>Νήματα από βαμβάκι άλλα από τα νήματα για ράψιμο, περιεκτικότητας κατά βάρος σε βαμβάκι &gt;= 85% (εκτός από τα συσκευασμένα για τη λιανική πώληση)</t>
  </si>
  <si>
    <t>8715'</t>
  </si>
  <si>
    <t>Παιδικά αμαξάκια και μέρη αυτών, π.δ.κ.α.</t>
  </si>
  <si>
    <t>8903'</t>
  </si>
  <si>
    <t>Θαλαμηγοί (γιωτ) και άλλα σκάφη αναψυχής ή αθλητισμού. Κωπήλατοι λέμβοι και μονόξυλα (κανώ)</t>
  </si>
  <si>
    <t>4818'</t>
  </si>
  <si>
    <t>Χαρτί καθαριότητας (υγείας) και παρόμοιο χαρτί, χαρτοβάμβακας και ιστοί κυτταρινικών ινών, των τύπων που χρησιμοποιούνται για οικιακή χρήση ή για χρήσεις υγειινής, σε κυλίνδρους πλάτους &lt;= 36 cm, ή κομμένα σε συγκεκριμένα μεγέθη ή σχήματα. Χαρτομάνδη</t>
  </si>
  <si>
    <t>2811'</t>
  </si>
  <si>
    <t>Οξέα, ανόργανα και ανόργανες οξυγονούχες ενώσεις των μη μεταλλικών στοιχείων (εκτός από χλωριούχο υδρογόνο υδροχλωρικό οξύ, χλωριοθειικό οξύ, θειικό οξύ, θειικό οξύ ατμίζον, νιτρικό οξύ, νιτροθειικά οξέα, διφωσφορικό πεντοξείδιο, φωσφορικό οξύ, πολυφ</t>
  </si>
  <si>
    <t>5101'</t>
  </si>
  <si>
    <t>Μαλλιά, μη λαναρισμένα ή χτενισμένα (εκτός από βαμβάκι)</t>
  </si>
  <si>
    <t>7607'</t>
  </si>
  <si>
    <t>Φύλλα και λεπτές ταινίες, από αργίλιο, έστω και τυπωμένα ή επικολλημένα σε χαρτί, χαρτόνι, πλαστική ύλη ή παρόμοια υποθέματα), με πάχος (χωρίς το υπόθεμα) &lt;= 0,2 mm (εκτός από τα φύλλα εκτύπωσης της κλάσης 3212 και τα στολίδια για χριστουγεννιάτικο δ</t>
  </si>
  <si>
    <t>4823'</t>
  </si>
  <si>
    <t>Χαρτιά, χαρτόνια, χαρτοβάμβακας και επίπεδες επιφάνειες από ίνες κυτταρίνης, σε ταινίες ή σε κυλίνδρους πλάτους &lt;= 15 cm, σε φύλλα με σχήμα τετράγωνο ή ορθογώνιο των οποίων καμμία πλευρά δεν είναι &gt; 36 cm όταν είναι ξεδιπλωμένα, και τεχνουργήματα από</t>
  </si>
  <si>
    <t>2703'</t>
  </si>
  <si>
    <t>Τύρφη, στην οποία περιλαμβάνεται και η τύρφη για επίστρωση στάβλων, έστω και συσσωματωμένη</t>
  </si>
  <si>
    <t>3407'</t>
  </si>
  <si>
    <t>Πάστες για προπλάσματα, στις οποίες περιλαμβάνονται και εκείνες που παρουσιάζονται για τη διασκέδαση των παιδιών. Συνθέσεις με την ονομασία κεριά για την οδοντοτεχνική, που παρουσιάζονται σε συνδυασμούς, σε συσκευασίες για τη λιανική πώληση ή σε πλακ</t>
  </si>
  <si>
    <t>4707'</t>
  </si>
  <si>
    <t>Χαρτί ή χαρτόνι για ανακύκλωση (απορρίμματα και αποκόμματα) (εκτός από χαροβάμβακα)</t>
  </si>
  <si>
    <t>8432'</t>
  </si>
  <si>
    <t>Μηχανές και συσκευές για τη γεωργία, τη δασοκομία ή την κηπουρική, για την προπαρασκευή ή την καλλιέργεια του εδάφους (εκτός από συσκευές ψεκασμού, συσκευές ραντισμού και ψεκαστήρες σκόνης). Κύλινδροι για τη διαμόρφωση των πρασιών ή των αθλητικών γηπ</t>
  </si>
  <si>
    <t>5703'</t>
  </si>
  <si>
    <t>Τάπητες και άλλες επενδύσεις δαπέδου από υφαντικές ύλες, φουντωτοί βελουδωτή κατασκευή με βελόνα, έστω και έτοιμοι</t>
  </si>
  <si>
    <t>7305'</t>
  </si>
  <si>
    <t>Σωλήνες, κυκλικής διατομής και εξωτερικής διαμέτρου &lt; 406,4 mm, που παράγονται από πλατέα προϊόντα έλασης από σίδηρο ή χάλυβα (π.χ. συγκολλημένοι ή καρφωμένοι)                                           &gt; 406,4 mm, που παράγονται από πλατέα προϊόντα έ</t>
  </si>
  <si>
    <t>7905'</t>
  </si>
  <si>
    <t>Πλάκες, φύλλα και ταινίες, από ψευδάργυρο</t>
  </si>
  <si>
    <t>3812'</t>
  </si>
  <si>
    <t>Παρασκευάσματα με την ονομασία επιταχυντές βουλκανισμού. Σύνθετα προϊόντα για την πλαστικοποίηση του καουτσούκ, ή των πλαστικών υλών, π.δ.κ.α. Παρασκευάσματα κατά της οξείδωσης και άλλα σύνθετα προϊόντα για τη στερεοποίηση του καουτσούκ ή των πλαστικ</t>
  </si>
  <si>
    <t>8423'</t>
  </si>
  <si>
    <t>Ζυγαριές (ό. συμπ. οι πλάστιγγες και οι ζυγαριές ελέγχου), εκτός από τις ζυγαριές με ευαισθησία 50 mg ή μεγαλύτερη. Σταθμά για ζυγαριές παντός τύπου</t>
  </si>
  <si>
    <t>4808'</t>
  </si>
  <si>
    <t>Χαρτιά και χαρτόνια κυματοειδή, είτε έχουν συγκολλημένη επικάλυψη είτε όχι, ρυτιδωμένα, πτυχωτά, ανάγλυφα ή διάτρητα δια πίεσης ή δι'ανάγλυφης εκτύπωσης, σε κυλίνδρους ή σε φύλλα σύμφωνα με τη σημείωση 7α) ή 7β) του παρόντος κεφαλαίου (εκτός από τα ε</t>
  </si>
  <si>
    <t>7907'</t>
  </si>
  <si>
    <t>Τεχνουργήματα από ψευδάργυρο, π.δ.κ.α.</t>
  </si>
  <si>
    <t>4014'</t>
  </si>
  <si>
    <t>Είδη υγιεινής ή φαρμακείου (στα οποία περιλαμβάνονται και τα θήλαστρα), από καουτσούκ μη σκληρυμένο, έστω και με μέρη από σκληρυμένο καουτσούκ, π.δ.κ.α. (εκτός από ενδύματα και εξαρτήματα της ένδυσης, στα οποία περιλαμβάνονται και τα γάντια, για κάθε</t>
  </si>
  <si>
    <t>8307'</t>
  </si>
  <si>
    <t>Εύκαμπτοι σωλήνες από κοινά μέταλλα, έστω και με εξαρτήματα σύμπλεξης ή ζεύκτες</t>
  </si>
  <si>
    <t>5210'</t>
  </si>
  <si>
    <t>Υφάσματα που αποτελούνται ως επί το πλείστον, αλλά σε ποσοστό &lt; 85% κατά βάρος, από βαμβάκι, σύμμεικτα κυρίως ή μόνο με συνθετικές ή τεχνητές ίνες, με βάρος κατά τ.μ. &lt;= 200 g</t>
  </si>
  <si>
    <t>8426'</t>
  </si>
  <si>
    <t>Ναυτικά βαρούλκα φορτώσεως. Συρματοφόροι γερανοί, κυλιόμενες γερανογέφυρες, γερανοί εκφόρτωσης και άλλοι γερανοί (εκτός από αυτοκίνητους γερανούς και γερανούς-αυτοκίνητα για το σιδηροδρομικό δίκτυο). Κινητοί γερανοί εμπορευματοκιβωτίων, τροχοφόρα φορ</t>
  </si>
  <si>
    <t>3904'</t>
  </si>
  <si>
    <t>Πολυμερή του χλωριούχου βινυλίου ή άλλων αλογονωμένων ολεφινών, σε αρχικές μορφές</t>
  </si>
  <si>
    <t>7904'</t>
  </si>
  <si>
    <t>Ράβδοι, είδη με καθορισμένη μορφή και σύρματα, από ψευδάργυρο, π.δ.κ.α.</t>
  </si>
  <si>
    <t>7306'</t>
  </si>
  <si>
    <t>Σωλήνες και κοίλα είδη με καθορισμένη μορφή (π.χ. συγκολλημένα, καρφωτά, θηλυκωμένα ή με απλώς συνενωμένα άκρα), από σίδηρο ή χάλυβα (εκτός από σωλήνες χωρίς συγκόλληση, καθώς και σωλήνες με κυκλική εσωτερική και εξωτερική εγκάρσια τομή και με εξωτερ</t>
  </si>
  <si>
    <t>5910'</t>
  </si>
  <si>
    <t>Ιμάντες μεταφοράς ή μετάδοσης κίνησης, από υφαντικά ύλικά, είτε είναι εμποτισμένοι, επιχρισμένοι, επικαλυμμένοι ή συγκολλημένοι (πολύφυλλοι) με πλαστικά ή όχι, ή ενισχυμένοι με μέταλλο ή άλλα υλικά (εκτός εκείνων που έχουν πάχος &lt; 3 mm και απροσδιόρι</t>
  </si>
  <si>
    <t>5408'</t>
  </si>
  <si>
    <t>Υφάσματα από νήματα από τεχνητές ίνες συνεχείς, στα οποία περιλαμβάνονται και νήματα μονόινα με &gt;= 67 decitex των οποίων η μεγαλύτερη διάσταση της εγκάρσιας τομής είναι &lt;= 1 mm</t>
  </si>
  <si>
    <t>3813'</t>
  </si>
  <si>
    <t>Συνθέσεις και γομώσεις για πυροσβεστικές συσκευές. Πυροσβεστικές φιάλες και βόμβες (εκτός από γεμισμένες ή μη πυροσβεστικές συσκευές, έστω και φορητές, καθώς και εκτός από μη αναμειγμένα προϊόντα καθορισμένης χημικής σύστασης με πυροσβεστικές ιδιότητ</t>
  </si>
  <si>
    <t>7412'</t>
  </si>
  <si>
    <t>Σύνδεσμοι, εξαρτήματα σύμπλεξης και ζεύκτες σωληνώσεων (π.χ. καμπύλες ή περιβλήματα), από χαλκό</t>
  </si>
  <si>
    <t>9618'</t>
  </si>
  <si>
    <t>Κούκλες ραπτών, κούκλες βιτρίνας και παρόμοια είδη, κινούμενες φιγούρες και παραστάσεις για βιτρίνες (εκτός από τα ίδια τα προβαλλόμενα προϊόντα, κούκλες-παιχνίδια και προπλάσματα για τη βιτρίνα)</t>
  </si>
  <si>
    <t>8513'</t>
  </si>
  <si>
    <t>Φακοί τσέπης και άλλες φορητές ηλεκτρικές λυχνίες, που λειτουργούν με δική τους πηγή ηλεκτρικής ενέργειας, π.χ. συστοιχίες ηλεκτρικών στηλών, συσσωρευτές ή δυναμό (εκτός από τις συσκευές φωτισμού της κλάσης 8512)</t>
  </si>
  <si>
    <t>9016'</t>
  </si>
  <si>
    <t>Ζυγοί με ευαισθησία 50 mg ή μεγαλύτερη, έστω και με σταθμά</t>
  </si>
  <si>
    <t>8308'</t>
  </si>
  <si>
    <t>Κλείστρα και συναρμογές κλείστρων, χωρίς κλειδαριά, πόρπες, πόρπες-κλείστρα, αγκράφες, άγκιστρα, κόπιτσες και παρόμοια είδη από κοινά μέταλλα, για ενδύματα, υποδήματα, καλύμματα, δερμάτινα είδη ή για την τελική επεξεργασία ή τον εξοπλισμό άλλων ειδών</t>
  </si>
  <si>
    <t>6911'</t>
  </si>
  <si>
    <t>Επιτραπέζια σκεύη και άλλα είδη οικιακής χρήσης, υγιεινής και ευπρεπισμού, από πορσελάνη (εκτός από μπανιέρες, μπιντέδες, νεροχύτες και παρόμοια μόνιμα είδη υγιεινής, αγαλματίδια και άλλα αντικείμενα διακόσμησης, στάμνες, νταμιτζάνες και παρόμοια δοχ</t>
  </si>
  <si>
    <t>9202'</t>
  </si>
  <si>
    <t>Εγχορδα όργανα, π.χ. κιθάρες, βιολιά και άρπες (εκτός εκείνων που έχουν κλίμακα πλήκτρων)</t>
  </si>
  <si>
    <t>7413'</t>
  </si>
  <si>
    <t>Κορδόνια, καλώδια, σχοινιά και παρόμοια είδη, από χαλκό (εκτός από μονωμένα είδη για την ηλεκτροτεχνία)</t>
  </si>
  <si>
    <t>4816'</t>
  </si>
  <si>
    <t>Χαρτί αποτυπωτικό (καρμπόν), χαρτί με την ονομασία αυτοαντιγραφής και άλλα χαρτιά για την αποτύπωση αντιγράφων ή τη μεταφορά κειμένων, σε κυλίνδρους πλάτους &lt;= 36 cm ή σε φύλλα με σχήμα τετράγωνο ή ορθογώνιο, των οποίων καμμία πλευρά δεν είναι &gt; 36 c</t>
  </si>
  <si>
    <t>8306'</t>
  </si>
  <si>
    <t>Καμπάνες, κουδούνια, γκονγκ και παρόμοια είδη, μη ηλεκτρικά, από κοινά μέταλλα (εκτός από μουσικά όργανα). Αλγαματίδια και άλλα είδη διακόσμησης, από κοινά μέταλλα (εκτός από έργα τέχνης, αντικείμενα συλλογών ή αρχαιότητες). Κορνίζες για φωτογραφίες,</t>
  </si>
  <si>
    <t>7114'</t>
  </si>
  <si>
    <t>Είδη χρυσοχοίας και μέρη αυτών, από πολύτιμα μέταλλα ή από κοινά μέταλλα επιστρωμένα με πολύτιμα μέταλλα (εκτός από κοσμήματα, είδη ωρολογοποιίας, μουσικά όργανα, όπλα, ψεκαστήρες αρωμάτων και κεφαλές αυτών, πρωτότυπα έργα αγαλματοποιίας, αντικείμενα</t>
  </si>
  <si>
    <t>8532'</t>
  </si>
  <si>
    <t>Πυκνωτές σταθεροί, πυκνωτές μεταβλητοί και άλλοι ρυθμιζόμενοι πυκνωτές, ηλεκτρικοί</t>
  </si>
  <si>
    <t>4010'</t>
  </si>
  <si>
    <t>Ιμάντες μεταφορικοί ή μετάδοσης κίνησης, από βουλκανισμένο καουτσούκ</t>
  </si>
  <si>
    <t>8713'</t>
  </si>
  <si>
    <t>Αναπηρικά καροτσάκια και άλλα οχήματα για ασθενείς και σωματικά αναπήρους, έστω και με κινητήρα ή άλλη διάταξη για μηχανική προώθηση (εκτός από αυτοκίνητα οχήματα και ποδήλατα, με ειδικούς μηχανισμούς)</t>
  </si>
  <si>
    <t>7615'</t>
  </si>
  <si>
    <t>Είδη οικιακής χρήσης ή οικιακής οικονομίας, είδη υγιεινής ή ευπρεπισμού, και μέρη αυτών, από αργίλιο (εκτός από μπιτόνια, κουτιά και παρόμοια δοχεία της κλάσης 7612, είδη που έχουν χαρακτήρα εργαλείων, κουτάλια, κουτάλες, πηρούνια και άλλα είδη των κ</t>
  </si>
  <si>
    <t>6401'</t>
  </si>
  <si>
    <t>Υποδήματα αδιάβροχα που έχουν τα εξωτερικά πέλματα και το άνω μέρος από καουτσούκ ή από πλαστική ύλη, στα οποία το άνω μέρος δεν είναι ούτε ενωμένο με το εξωτερικό πέλμα με ραφή, καρφιά, βίδες, θηλυκωτήρια ή παρόμοιες διατάξεις, ούτε φτιαγμένο από δι</t>
  </si>
  <si>
    <t>4810'</t>
  </si>
  <si>
    <t>Χαρτί και χαρτόνια επιχρισμένα με καολίνη ή με άλλες ανόργανες ουσίες στη μία ή και στις δύο επιφάνειες, με ή χωρίς συνδετικά, έστω και χρωματισμένα στην επιφάνεια, διακοσμημένα στην επιφάνεια ή τυπωμένα, σε κυλίνδρους ή σε φύλλα σύμφωνα με τη σημείω</t>
  </si>
  <si>
    <t>8714'</t>
  </si>
  <si>
    <t>Μέρη και εξαρτήματα για μοτοσυκλέτες, ποδήλατα, αναπηρικά καροτσάκια και άλλα οχήματα για ασθενείς και σωματικά αναπήρους, π.δ.κ.α.</t>
  </si>
  <si>
    <t>6603'</t>
  </si>
  <si>
    <t>Μέρη, εξαρτήματα και συμπληρώματα, όπως εκείνα τα οποία αναγνωρίζονται για τις ομπρέλες βροχής ή ηλίου της κλάσης 6601 ή για μπαστούνια, ράβδους-καθίσματα, μαστίγια, μαστίγια ιππασίας και παρόμοια είδη της κλάσης 6602</t>
  </si>
  <si>
    <t>8433'</t>
  </si>
  <si>
    <t>Μηχανές και συσκευές για τη συγκομιδή ή τον αλωνισμό γεωργικών προϊόντων, ό. συμπ. οι μηχανές για το μπαλάρισμα αχύρου ή σανού. Κουρευτικές μηχανές χόρτου και άλλες θεριστικές μηχανές. Μηχανές για τον καθαρισμό ή τη διαλογή αυγών, φρούτων και άλλων γ</t>
  </si>
  <si>
    <t>2934'</t>
  </si>
  <si>
    <t>Νουκλεϊνικά οξέα και τα άλατά τους· ενώσεις ετεροκυκλικές (εκτός από ενώσεις μόνο με ετεροάτομο(ετεοάτομα) οξυγόνου ή αζώτου)</t>
  </si>
  <si>
    <t>2205'</t>
  </si>
  <si>
    <t>Βερμούτ και άλλα κρασιά από νωπά σταφύλια, παρασκευασμένα με τη βοήθεια φυτών ή αρωματικών ουσιών</t>
  </si>
  <si>
    <t>5911'</t>
  </si>
  <si>
    <t>Προϊόντα και είδη υφαντουργικά για τεχνικές χρήσεις, που αναφέρονται στη σημείωση 7 του κεφαλαίου 59</t>
  </si>
  <si>
    <t>7210'</t>
  </si>
  <si>
    <t>Πλατέα προϊόντα έλασης από σίδηρο ή από όχι σε κράμα χάλυβα, με πλάτος &gt;= 600 mm, που έχουν ελαθεί σε θερμή ή ψυχρή κατάσταση, επιστρωμένα με άλλο μέταλλο ή επενδυμένα</t>
  </si>
  <si>
    <t>8215'</t>
  </si>
  <si>
    <t>Κουτάλια, πηρούνια, κουτάλες, ξαφριστήρια, σπάτουλες για το σερβίρισμα γλυκισμάτων, μαχαίρια για ψάρια, μαχαίρια για βούτυρο, τσιμπίδες για ζάχαρη και παρόμοια είδη, από κοινά μέταλλα (εκτός από ψαλίδια για αστακό και ψαλίδια για τον τεμαχισμό πουλερ</t>
  </si>
  <si>
    <t>0811'</t>
  </si>
  <si>
    <t>Καρποί και φρούτα, άψητα ή ψημένα στον ατμό ή βρασμένα στο νερό, κατεψυγμένα, έστω και με προσθήκη ζάχαρης ή άλλων γλυκαντικών</t>
  </si>
  <si>
    <t>2509'</t>
  </si>
  <si>
    <t>Κιμωλία</t>
  </si>
  <si>
    <t>2608'</t>
  </si>
  <si>
    <t>Μεταλλεύματα ψευδαργύρου και τα εμπλουτισμένα από αυτά</t>
  </si>
  <si>
    <t>0308'</t>
  </si>
  <si>
    <t>Ασπόνδυλα υδρόβια, άλλα από τα μαλακόστρακα και τα μαλάκια, ζωντανά, νωπά, διατηρημένα με απλή ψύξη, κατεψυγμένα, αποξεραμένα, αλατισμένα ή σε άρμη. Ασπόνδυλα υδρόβια καπνιστά, άλλα από τα μαλακόστρακα και τα μαλάκια, έστω και ψημένα πριν ή κατά τη δ</t>
  </si>
  <si>
    <t>2610'</t>
  </si>
  <si>
    <t>Μεταλλεύματα χρωμίου και τα εμπλουτισμένα από αυτά</t>
  </si>
  <si>
    <t>3805'</t>
  </si>
  <si>
    <t>Τερεβινθέλαιο (νέφτι), αιθέριο έλαιο ξύλου πεύκου ή αιθέριο έλαιο που προκύπτει κατά την κατεργασία των ξύλων για την παρασκευή χαρτόμαζας με θειικό άλας και άλλα αιθέρια τερπενικά έλαια που προέρχονται από την απόσταξη ή από άλλες κατεργασίες των ξύ</t>
  </si>
  <si>
    <t>8442'</t>
  </si>
  <si>
    <t>Μηχανές και συσκευές (εκτός από τις εργαλειομηχανές των κλάσεων 8456 έως 8465) για τη χύτευση ή τη στοιχειοθέτηση των τυπογραφικών στοιχείων ή για την παρασκευή ή κατασκευή των τυπογραφικών πλακών, τυποσανίδων, κυλίνδρων ή άλλων οργάνων εκτύπωσης. Τυ</t>
  </si>
  <si>
    <t>8445'</t>
  </si>
  <si>
    <t>Μηχανές για την προπαρασκευή ή την επεξεργασία υφαντικών υλών. Μηχανές για το κλώσιμο, τη σύζευξη ή τη συστροφή υφαντικών υλών και άλλες μηχανές και συσκευές για την κατασκευή υφαντικών νημάτων (εκτός από τις μηχανές της κλάσης 8444). Μηχανές για την</t>
  </si>
  <si>
    <t>5405'</t>
  </si>
  <si>
    <t>Νήματα μονόινα τεχνητά με &gt;= 67 decitex και των οποίων η μεγαλύτερη διάσταση της εγκάρσιας τομής είναι &lt;= 1 mm. Λουρίδες και παρόμοιες μορφές π.χ. τεχνητό άχυρο από τεχνητές υφαντικές ύλες, των οποίων το ορατό πλάτος είναι &lt;= 5 mm</t>
  </si>
  <si>
    <t>2936'</t>
  </si>
  <si>
    <t>Προβιταμίνες και βιταμίνες, φυσικές ή αναπαραγμένες με σύνθεση, στις οποίες περιλαμβάνονται και τα φυσικά συμπυκνώματα, καθώς και τα παράγωγά τους που χρησιμοποιούνται κυρίως σαν βιταμίνες, αναμειγμένα ή μη μεταξύ τους, έστω και σε οποιαδήποτε διαλύμ</t>
  </si>
  <si>
    <t>4103'</t>
  </si>
  <si>
    <t>Δέρματα ακατέργαστα νωπά ή αλατισμένα, αποξεραμένα, διατηρημένα με ασβέστη, με άλλα διατηρητικά διαλύματα ή αλλιώς διατηρημένα, αλλά όχι δεψασμένα ούτε περγαμηνοειδή, ούτε παρασκευασμένα με άλλο τρόπο, έστω και αποτριχωμένα ή σχισμένα κατά μήκος (εκτ</t>
  </si>
  <si>
    <t>1510'</t>
  </si>
  <si>
    <t>Λάδια και τα κλάσματά τους, που λαμβάνονται αποκλειστικά από ελιές και με μεθόδους άλλες από αυτές που αναφέρονται στην κλάση 1509, έστω και εξευγενισμένα, αλλά χημικώς μη μετασχηματισμένα, στα οποία περιλαμβάνονται και μείγματα από αυτά τα λάδια και</t>
  </si>
  <si>
    <t>1207'</t>
  </si>
  <si>
    <t>Σπέρματα και ελαιώδεις καρποί, έστω και σπασμένα (εκτός από βρώσιμους καρπούς με κέλυφος, ελιές, κουκιά σόγιας, αράπικα φυστίκια, κοπρά, σπέρματα λιναριού, σπέρματα αγριογογγύλης ή αγριοκράμβης και σπέρματα ηλιοτρόπιου)</t>
  </si>
  <si>
    <t>2008'</t>
  </si>
  <si>
    <t>Καρποί και φρούτα και άλλα βρώσιμα μέρη φυτών, παρασκευασμένα ή διατηρημένα, με ή χωρίς προσθήκη ζάχαρης ή άλλων γλυκαντικών ή αλκοόλης (εκτός από εκείνα που είναι παρασκευασμένα ή διατηρημένα με ξίδι, διατηρημένα με ζάχαρη, χωρίς όμως να έχουν εισαχ</t>
  </si>
  <si>
    <t>3915'</t>
  </si>
  <si>
    <t>Απορρίμματα, ξέσματα και θραύσματα, από πλαστικές ύλες</t>
  </si>
  <si>
    <t>7418'</t>
  </si>
  <si>
    <t>Είδη οικιακής χρήσης ή οικιακής οικονομίας, υγιεινής ή ευπρεπισμού και μέρη αυτών, από χαλκό (εκτός από τις συσκευές κουζίνας και τις συσκευές για θέρμανση της κλάσης 7417, μπιτόνια, κουτιά και παρόμοια δοχεία της κλάσης 7419, είδη που έχουν το χαρακ</t>
  </si>
  <si>
    <t>2941'</t>
  </si>
  <si>
    <t>Αντιβιοτικά</t>
  </si>
  <si>
    <t>8448'</t>
  </si>
  <si>
    <t>Βοηθητικές μηχανές και συσκευές των μηχανών των κλάσεων 8444, 8445, 8446 και 8447 (π.χ. ρατιέρες, μηχανικές διατάξεις Jacquard, διακοπής του υφαδιού και του στημονιού, μηχανισμοί αλλαγής σαϊτών). Μέρη και εξαρτήματα που αναγνωρίζονται ότι προορίζοντα</t>
  </si>
  <si>
    <t>7216'</t>
  </si>
  <si>
    <t>Είδη με καθορισμένη μορφή από σίδηρο ή από όχι σε κράμα χάλυβα, π.δ.κ.α.</t>
  </si>
  <si>
    <t>2308'</t>
  </si>
  <si>
    <t>Βελανίδια, ινδικά κάστανα, υπολείμματα από το στύψιμο φρούτων και άλλες φυτικές ύλες, φυτικά απορρίμματα, κατάλοιπα και υποπροϊόντα φυτικά, έστω και συσσωματωμένα με μορφή σβόλων, των τύπων που χρησιμοποιούνται για τη διατροφή των ζώων, π.δ.κ.α.</t>
  </si>
  <si>
    <t>7204'</t>
  </si>
  <si>
    <t>Απορρίμματα και θραύσματα σιδήρου ή χάλυβα και απορρίμματα πλινθωμένα σιδήρου ή χάλυβα (εκτός από σκουριές, ίσκα και άλλα απορρίμματα που προέρχονται από την κατασκευή σιδήρου και χάλυβα, απορρίμματα και θραύσματα, ραδιενεργά και Θραύσματα από όγκους</t>
  </si>
  <si>
    <t>2924'</t>
  </si>
  <si>
    <t>Ενώσεις με καρβοξυαμιδική ομάδα. Ενώσεις με αμιδική ομάδα του ανθρακικού οξέος</t>
  </si>
  <si>
    <t>8548'</t>
  </si>
  <si>
    <t>Απορρίμματα και υπολείμματα από ηλεκτρικά πρωτογενή στοιχεία, συστοιχίες και συσσωρευτές. Εξαντλημένα ηλεκτρικά πρωτογενή στοιχεία, συστοιχίες και συσσωρευτές. Ηλεκτρικά μέρη μηχανών και συσκευών που δεν κατονομάζονται ούτε περιλαμβάνονται αλλού στοκ</t>
  </si>
  <si>
    <t>3707'</t>
  </si>
  <si>
    <t>Παρασκευάσματα χημικών προϊόντων για φωτογραφικές χρήσεις (εκτός από βερνίκια, κόλλες, συγκολλητικά και παρόμοια παρασκευάσματα). Προϊόντα μη αναμειγμένα, που προσφέρονται είτε σε καθορισμένες ποσότητες για φωτογραφικές χρήσεις είτε συσκευασμένα γιατ</t>
  </si>
  <si>
    <t>4105'</t>
  </si>
  <si>
    <t>Δέρματα αποτριχωμένα προβατοειδών, παρασκευασμένα (εκτός από δέρματα κατεργασμένα με λάδι, δέρματα βερνικωμένα λουστρίνια, επιστρωμένα και δέρματα επιμεταλλωμένα)</t>
  </si>
  <si>
    <t>8427'</t>
  </si>
  <si>
    <t>Τροχοφόρα φορεία στοιβασίας. Άλλα τροχοφόρα φορεία για τη μετακίνηση, εφοδιασμένα με διάταξη χειρισμού (εκτός από τροχοφόρα φορεία-αρπάγες και γερανοφόρα οχήματα)</t>
  </si>
  <si>
    <t>6914'</t>
  </si>
  <si>
    <t>Τεχνουργήματα από κεραμευτικές ύλες, π.δ.κ.α.</t>
  </si>
  <si>
    <t>6402'</t>
  </si>
  <si>
    <t>Υποδήματα που έχουν τα εξωτερικά πέλματα και το άνω μέρος από καουτσούκ ή από πλαστική ύλη (εκτός από τα αδιάβροχα υποδήματα της κλάσης 6401, ορθοπεδικά υποδήματα, υποδήματα στα οποία προσαρμόζονται παγοπέδιλα ή τροχοπέδιλα και υποδήματα που έχουν χα</t>
  </si>
  <si>
    <t>2916'</t>
  </si>
  <si>
    <t>Οξέα μονοκαρβοξυλικά άκυκλα μη κορεσμένα και οξέα μονοκαρβοξυλικά κυκλικά, οι ανυδρίτες, τα αλογονίδια, υπεροξείδια και υπεροξέα τους. Τα αλογονωμένα, σουλφονωμένα, νιτρωμένα ή νιτροδωμένα παράγωγά τους</t>
  </si>
  <si>
    <t>8108'</t>
  </si>
  <si>
    <t>Τιτάνιο και τεχνουργήματα από τιτάνιο, π.δ.κ.α. Απορρίμματα και θραύσματα, από τιτάνιο (εκτός από τέφρες και υπολείμματα, που περιέχουν τιτάνιο)</t>
  </si>
  <si>
    <t>0902'</t>
  </si>
  <si>
    <t>Τσάι, έστω και αρωματισμένο</t>
  </si>
  <si>
    <t>2917'</t>
  </si>
  <si>
    <t>Οξέα πολυκαρβοξυλικά, οι ανυδρίτες, τα αλογονίδια, υπεροξείδια και υπεροξέα τους. Τα αλογονωμένα, σουλφονωμένα, νιτρωμένα ή νιτροδωμένα παράγωγά τους</t>
  </si>
  <si>
    <t>2002'</t>
  </si>
  <si>
    <t>Ντομάτες παρασκευασμένες ή διατηρημένες χωρίς ξίδι ή οξικό οξύ</t>
  </si>
  <si>
    <t>4106'</t>
  </si>
  <si>
    <t>Δέρματα αποτριχωμένα αιγοειδών, παρασκευασμένα (εκτός από δέρματα κατεργασμένα με λάδι, δέρματα βερνικωμένα λουστρίνια, επιστρωμένα και δέρματα επιμεταλλωμένα)</t>
  </si>
  <si>
    <t>5609'</t>
  </si>
  <si>
    <t>Είδη από νήματα, λουρίδες ή παρόμοιες μορφές των κλάσεων 5404 ή 5405, ή από σπάγκους, σχοινιά ή χοντρά σχοινιά της κλάσης 5607, π.δ.κ.α.</t>
  </si>
  <si>
    <t>1602'</t>
  </si>
  <si>
    <t>Παρασκευάσματα και κονσέρβες κρεάτων, παραπροϊόντων σφαγίων ή αίματος (εκτός από λουκάνικα, σαλάμια και παρόμοια προϊόντα, καθώς και εκτός από εκχυλίσματα και χυμούς κρέατος)</t>
  </si>
  <si>
    <t>9022'</t>
  </si>
  <si>
    <t>Συσκευές ακτίνων Χ και συσκευές που χρησιμοποιούν τις ακτινοβολίες άλφα, βήτα και γάμα, έστω και για ιατρική, χειρουργική, οδοντιατρική ή κτηνιατρική χρήση, ό. συμπ. οι συσκευές ακτινογραφίας ή ακτινοθεραπείας, οι σωλήνες ακτίνων Χ και άλλες διατάξει</t>
  </si>
  <si>
    <t>4602'</t>
  </si>
  <si>
    <t>Τεχνουργήματα καλαθοποιίας που κατασκευάζονται απευθείας σε καθορισμένη μορφή από πλεκτικές ύλες ή κατασκευάζονται με τη βοήθεια ειδών της κλάσης 4601, και τεχνουργήματα από φυτικούς σπόγγους (λούφα) (εκτός από επενδύσεις τοίχων της κλάσης 4814. Σπάγ</t>
  </si>
  <si>
    <t>3910'</t>
  </si>
  <si>
    <t>Σιλικόνες σε αρχικές μορφές</t>
  </si>
  <si>
    <t>2514'</t>
  </si>
  <si>
    <t>Σχιστόλιθος, έστω και χοντρικά κατεργασμένος ή απλά κομμένος, με πριόνι ή άλλο τρόπο, σε όγκους ή πλάκες σχήματος τετραγώνου ή ορθογωνίου. Σκόνες και απορρίμματα σχιστόλιθου</t>
  </si>
  <si>
    <t>7207'</t>
  </si>
  <si>
    <t>Ημιτελή προϊόντα από σίδηρο ή από όχι σε κράμα χάλυβα</t>
  </si>
  <si>
    <t>8410'</t>
  </si>
  <si>
    <t>Υδραυλικοί στρόβιλοι και υδραυλικοί τροχοί και οι ρυθμιστές αυτών (εκτός από τις υδραυλικές κινητήριες μηχανές και τους υδραυλικούς κινητήρες της κλάσης 8412)</t>
  </si>
  <si>
    <t>5909'</t>
  </si>
  <si>
    <t>Σωλήνες για αντλίες και παρόμοιοι σωλήνες, από υφαντικές ύλες, έστω και εμποτισμένοι ή επιχρισμένοι, ή με βαλβίδες ή εξαρτήματα από άλλες ύλες</t>
  </si>
  <si>
    <t>9406'</t>
  </si>
  <si>
    <t>Κτίρια προκατασκευασμένα, έστω και ατελή ή μη συναρμολογημένα ακόμα</t>
  </si>
  <si>
    <t>9507'</t>
  </si>
  <si>
    <t>Καλάμια ψαρέματος, αγκίστρια και άλλα είδη για το ψάρεμα με αρμίδι. Απόχες για ψάρια, δίκτυα για πεταλούδες και παρόμοια δίκτυα. Δολώματα (εκτός εκείνων της κλάσης 9208 ή 9705) και παρόμοια είδη κυνηγιού</t>
  </si>
  <si>
    <t>8417'</t>
  </si>
  <si>
    <t>Κλίβανοι βιομηχανικοί ή εργαστηρίων, μη ηλεκτρικοί, ό. συμπ. οι αποτεφρωτήρες (εκτός από ξηραντήρια και κλιβάνους πυρόλυσης)</t>
  </si>
  <si>
    <t>4415'</t>
  </si>
  <si>
    <t>Κιβώτια κάθε μεγέθους, καφάσια, κύλινδροι και παρόμοια είδη συσκευασίας από ξύλο. Τύμπανα (τροχίσκοι) για καλώδια από ξύλο.Επίπεδα πλαίσια στοιβασίας υλικών (παλέτες), παλετοκιβώτια και άλλες φέρουσες επιφάνειες, από ξύλο. Στεφάνες παλετών από ξύλο (</t>
  </si>
  <si>
    <t>7309'</t>
  </si>
  <si>
    <t>Δεξαμενές, βαρέλια, κάδοι και παρόμοια δοχεία, από σίδηρο ή χάλυβα, για ύλες παντός τύπου (εκτός των συμπιεσμένων ή υγροποιημένων αερίων), με χωρητικότητα &gt; 300 l, χωρίς μηχανικές ή θερμοτεχνικές διατάξεις, έστω και με εσωτερική επένδυση ή θερμομόνωσ</t>
  </si>
  <si>
    <t>7415'</t>
  </si>
  <si>
    <t>Περόνες, καρφιά, πινέζες, συνδετήρες παντός τύπου (εκτός τους συνδετήρες της κλάσης 8305) και παρόμοια είδη, από χαλκό ή με στέλεχος από σίδηρο ή χάλυβα και κεφάλι από χαλκό. Βίδες, μπουλόνια, περικόχλια (παξιμάδια), άγκιστρα με σπείρωμα, καζανόκαρφα</t>
  </si>
  <si>
    <t>5309'</t>
  </si>
  <si>
    <t>Υφάσματα από λινάρι</t>
  </si>
  <si>
    <t>9615'</t>
  </si>
  <si>
    <t>Χτένες για χτένισμα, χτένες για κόμμωση, πιαστράκια για τα μαλλιά και παρόμοια είδη. Φουρκέτες, τσιμπιδάκια, ρόλοι κατσαρώματος, μπικουτί και παρόμοια είδη (εκτός απότις ηλεκτροθερμικές συσκευές της κλάσης 8516), και τα μέρη αυτών π.δ.κ.α.</t>
  </si>
  <si>
    <t>9207'</t>
  </si>
  <si>
    <t>Μουσικά όργανα στα οποία ο ήχος παράγεται ηλεκτρικά ή πρέπει να ενισχυθεί ηλεκτρικά (π.χ. εκκλησιαστικά όργανα, κιθάρες και ακορντεόν)</t>
  </si>
  <si>
    <t>9611'</t>
  </si>
  <si>
    <t>Σφραγίδες αναγραφής ημερομηνίας, σφραγίδες για τη σφράγιση με ισπανικό κερί, σφραγίδες αρίθμησης και παρόμοια είδη, για χρήση με το χέρι. Σφραγίδες με σταθερές και μεταβαλλόμενες ενδείξεις και συσκευές εκτύπωσης που φέρουν σφραγίδες, για χρήση με τοχ</t>
  </si>
  <si>
    <t>6102'</t>
  </si>
  <si>
    <t>Παλτά (ό. συμπ. και τα κοντά παλτά), κάπες, άνορακ, αντιανεμικά, μπουφάν και παρόμοια είδη, πλεκτά, για γυναίκες ή κορίτσια (εκτός από κουστούμια-ταγιέρ, σύνολα, ζακέτες blazers, φορέματα, φούστες, φούστες-παντελόνια ζιπ-κιλότ και παντελόνια)</t>
  </si>
  <si>
    <t>6809'</t>
  </si>
  <si>
    <t>Τεχνουργήματα από γύψο ή από μείγματα με βάση το γύψο (εκτός από επιγυψωμένες ταινίες για τη θεραπεία καταγμάτων, σε συσκευασία για τη λιανική πώληση, νάρθηκες από γύψο για την περιποίηση καταγμάτων, σανίδες για ελαφρές κατασκευές συνδεδεμένες με γύψ</t>
  </si>
  <si>
    <t>8486'</t>
  </si>
  <si>
    <t xml:space="preserve">Μηχανές και συσκευές του τύπου που χρησιμοποιούνται αποκλειστικά ή κυρίως για την κατασκευή  πλινθωμάτων, ή δίσκων (wafers) ή διατάξεων με ημιαγωγό, ηλεκτρονικών ολοκληρωμένων κυκλωμάτων ή διατάξεων απεικόνισης με επίπεδη οθόνη. Μηχανές και συσκευές </t>
  </si>
  <si>
    <t>5608'</t>
  </si>
  <si>
    <t>Δίχτυα με δεμένους κόμπους, σε τόπια ή σε τεμάχια, που γίνονται από σπάγκους, σχοινιά ή χοντρά σχοινιά και δίχτυα έτοιμα για την αλιεία και άλλα δίχτυα έτοιμα, από υφαντικές ύλες (εκτός από δίχτυα και φιλέδες για τα μαλλιά του κεφαλιού, δίχτυα για τη</t>
  </si>
  <si>
    <t>4402'</t>
  </si>
  <si>
    <t>Ξυλοκάρβουνα, στα οποία περιλαμβάνονται και τα κάρβουνα από κελύφη ή καρύδια, έστω και συσσωματωμένα (εκτός από ξυλοκάρβουνα που προορίζονται να χρησιμοποιηθούν ως φάρμακα, ξυλοκάρβουνα αναμειγμένα με θυμίαμα, ενεργοποιημένα ξυλοκάρβουνα και κάρβουνο</t>
  </si>
  <si>
    <t>2606'</t>
  </si>
  <si>
    <t>Μεταλλεύματα αργιλίου και τα εμπλουτισμένα από αυτά</t>
  </si>
  <si>
    <t>8906'</t>
  </si>
  <si>
    <t>Πλοία, ό. συμπ. τα πολεμικά και τα ναυαγοσωστικά πλοία (εκτός από κωπήλατους λέμβους και άλλα σκάφη των κλάσεων 8901 έως 8905, καθώς και πλοία προς διάλυση)</t>
  </si>
  <si>
    <t>0307'</t>
  </si>
  <si>
    <t>Μαλάκια, κατάλληλα για τη διατροφή του ανθρώπου, έστω και χωρίς το όστρακό τους, ζωντανά, νωπά, διατηρημένα σε απλή ψύξη, κατεψυγμένα, αποξεραμένα, αλατισμένα ή σε άρμη, και άλλα ασπόνδυλα υδρόβια, εκτός των μαλακοστράκων και των μαλακίων. Αλεύρια, σ</t>
  </si>
  <si>
    <t>2935'</t>
  </si>
  <si>
    <t>Σουλφοναμίδες</t>
  </si>
  <si>
    <t>3907'</t>
  </si>
  <si>
    <t>Πολυακετάλες, άλλοι πολυαιθέρες και ρητίνες-εποξείδια, σε αρχικές μορφές. Πολυανθρακικά άλατα, ρητίνες-αλκύδια, πολυεστέρες αλλυλικοί και άλλοι πολυεστέρες, σε αρχικές μορφές</t>
  </si>
  <si>
    <t>7217'</t>
  </si>
  <si>
    <t>Σύρματα από σίδηρο ή από όχι σε κράμα χάλυβα, περιελιγμένα ακανόνιστα ή σε πηνία</t>
  </si>
  <si>
    <t>1202'</t>
  </si>
  <si>
    <t>Αράπικα φυστίκια, όχι ψημένα ούτε αλλιώς παρασκευασμένα, έστω και χωρίς κέλυφος ή σπασμένα</t>
  </si>
  <si>
    <t>8404'</t>
  </si>
  <si>
    <t>Βοηθητικές συσκευές για λέβητες της κλάσης 8402 ή 8403 (π.χ. προθερμαντήρες, υπερθερμαντήρες, συσκευές καθαρισμού αιθάλης ή επανάκτησης αερίων). Συμπυκνωτές ατμομηχανών</t>
  </si>
  <si>
    <t>7208'</t>
  </si>
  <si>
    <t>Πλατέα προϊόντα έλασης από σίδηρο ή από όχι σε κράμα χάλυβα, με πλάτος &gt;= 600 mm, που έχουν ελαθεί σε θερμή κατάσταση, μη επιστρωμένα με άλλο μέταλλο, ούτε επενδυμένα</t>
  </si>
  <si>
    <t>2906'</t>
  </si>
  <si>
    <t>Αλκοόλες κυκλικές και τα αλογονωμένα, σουλφονωμένα, νιτρωμένα ή νιτροδωμένα παράγωγά τους</t>
  </si>
  <si>
    <t>5701'</t>
  </si>
  <si>
    <t>Τάπητες από υφαντικές ύλες, με κόμπους ή με περιτύλιξη στα νήματα του στημονιού, έστω και έτοιμοι</t>
  </si>
  <si>
    <t>7608'</t>
  </si>
  <si>
    <t>Σωλήνες από αργίλιο (εκτός από κοίλα είδη με καθορισμένη μορφή)</t>
  </si>
  <si>
    <t>4418'</t>
  </si>
  <si>
    <t>Τεχνουργήματα ξυλουργικής και τεμάχια σκελετών για οικοδομές, στα οποία περιλαμβάνονται και οι κυψελώδεις πλάκες-διαφράγματα, οι πλάκες για παρκέτα και τα πέταυρα shingles και shakes, από ξύλο (εκτός από ξυλότυπους από φύλλα πολύστρωτα αντικολλητά κό</t>
  </si>
  <si>
    <t>6814'</t>
  </si>
  <si>
    <t>Μαρμαρυγίας κατεργασμένος και τεχνουργήματα από μαρμαρυγία, ό. συμπ. ο συσσωματωμένος ή ανασχηματισμένος μαρμαρυγίας, έστω και πάνω σε υπόθεμα από χαρτί, χαρτόνι ή άλλες ύλες (εκτός από ηλεκτρικούς μονωτήρες, μονωτικά τεμάχια, αντιστάσεις και συμπυκν</t>
  </si>
  <si>
    <t>8711'</t>
  </si>
  <si>
    <t>Μοτοσυκλέτες (ό. συμπ. τα μοτοποδήλατα) και ποδήλατα με βοηθητικό κινητήρα, έστω και με καλάθι στο πλάι. Πλάγια καλάθια για μοτοσυκλέτες</t>
  </si>
  <si>
    <t>2803'</t>
  </si>
  <si>
    <t>Άνθρακας αιθάλες από άνθρακα και άλλες μορφές άνθρακα, π.δ.κ.α.</t>
  </si>
  <si>
    <t>2940'</t>
  </si>
  <si>
    <t>Ζάχαρα χημικώς καθαρά (εκτός από ζαχαρόζη, λακτόζη, μαλτόζη, γλυκόζη και φρουκτόζη οπωροζάχαρο). Αιθέρες και εστέρες ζαχάρων και τα άλατά τους (εκτός από φυσικές ή αναπαραγμένες με σύνθεση προβιταμίνες, βιταμίνες, ορμόνες, ετερογλυκοζίτες, φυτικά αλκ</t>
  </si>
  <si>
    <t>7405'</t>
  </si>
  <si>
    <t>Μητρικά κράματα χαλκού (εκτός των ενώσεων φωσφόρου-χαλκού φωσφορούχοι χαλκοί, που περιέχουν κατά βάρος &gt; 15% φωσφόρο)</t>
  </si>
  <si>
    <t>0106'</t>
  </si>
  <si>
    <t>Ζώα ζωντανά (εκτός από άλογα, γαϊδούρια, μουλάρια, βοοειδή, χοιροειδή, προβατοειδή, αιγοειδή, πουλερικά κατοικίδια, ψάρια, μαλακόστρακα, μαλάκια και άλλα ασπόνδυλα υδρόβια, καθώς και εκτός από καλλιέργειες μικροοργανισμών και παρόμοια)</t>
  </si>
  <si>
    <t>8716'</t>
  </si>
  <si>
    <t>Ρυμουλκούμενα οχήματα, ό. συμπ. τα ημιρυμουλκούμενα, για οχήματα παντός τύπου, και άλλα μη αυτοκινούμενα οχήματα (εκτός εκείνων που προορίζονται για σιδηροτροχιές). Μέρη αυτών, π.δ.κ.α.</t>
  </si>
  <si>
    <t>1803'</t>
  </si>
  <si>
    <t>Πάστα κακάου, έστω και αποβουτυρωμένη</t>
  </si>
  <si>
    <t>2512'</t>
  </si>
  <si>
    <t>Σκόνες από απολιθώματα, πυριτικές, π.χ. kieselgur, τριπολίτις γη και διατομίτης, και άλλες ανάλογες πυριτικές γαίες, φαινομενικής πυκνότητας &lt;= 1, έστω και πυρωμένες</t>
  </si>
  <si>
    <t>2007'</t>
  </si>
  <si>
    <t>Γλυκά κουταλιού, ζελέδες, μαρμελάδες, πολτοί και πάστες καρπών και φρούτων, που παίρνονται από βράσιμο, με ή χωρίς προσθήκη ζάχαρης ή άλλων γλυκαντικών</t>
  </si>
  <si>
    <t>7005'</t>
  </si>
  <si>
    <t>Υαλοπίνακες από πυρολειασμένο γυαλί επίπλευσης και υαλοπίνακες από γυαλί που είναι λειασμένο ή αποστιλπνωμένο στη μία ή και στις δύο πλευρές, είτε έχει απορροφητική, αντανακλαστική ή μη αντανακλαστική στρώση ή όχι, το οποίο όμως δεν έχει υποστεί άλλη</t>
  </si>
  <si>
    <t>7806'</t>
  </si>
  <si>
    <t>Τεχνουργήματα από μόλυβδο, π.δ.κ.α.</t>
  </si>
  <si>
    <t>4908'</t>
  </si>
  <si>
    <t>Χαλκομανίες κάθε είδους</t>
  </si>
  <si>
    <t>1805'</t>
  </si>
  <si>
    <t>Σκόνη κακάου, χωρίς προσθήκη ζάχαρης ή άλλων γλυκαντικών</t>
  </si>
  <si>
    <t>9001'</t>
  </si>
  <si>
    <t>Ίνες οπτικές και δέσμες οπτικών ινών. Καλώδια από οπτικές ίνες (εκτός εκείνων της κλάσης 8544 που αποτελούνται από ίνες επενδυμένες η καθεμία χωριστά). Υλες πόλωσης σε φύλλα ή πλάκες. Φακοί (ό. συμπ. οι φακοί επαφής), πρίσματα, καθρέπτες και άλλα στο</t>
  </si>
  <si>
    <t>7014'</t>
  </si>
  <si>
    <t>Γυάλινα είδη σηματοδότησης και στοιχεία οπτικής από γυαλί, αλλά οπτικώς μη κατεργασμένα (εκτός από γυαλιά ωρολογοποιίας και παρόμοια γυαλιά, γυαλιά για κοινά ή ιατρικά ματογυάλια - ό. συμπ. οι κοίλες σφαίρες και τμήματα αυτών για την κατασκευή αυτώντ</t>
  </si>
  <si>
    <t>8463'</t>
  </si>
  <si>
    <t>Εργαλειομηχανές για την κατεργασία ή επεξεργασία, χωρίς αφαίρεση ύλης, των μετάλλων, των φρυγμένων μεταλλικών καρβιδίων ή των κεραμομεταλλουργικών συνθέσεων (εκτός από μηχανές για τη σφυρηλάτηση, την κάμψη, τη λοξοτόμηση, το ίσιωμα, το ψαλίδισμα, τηδ</t>
  </si>
  <si>
    <t>4115'</t>
  </si>
  <si>
    <t>Δέρμα ανασχηματισμένο, με βάση το δέρμα ή τις ίνες του δέρματος, σε πλάκες, φύλλα ή ταινίες, έστω και περιτυλιγμένα. Αποκόμματα και άλλα απορρίμματα από δέρματα ή από δέρματα παρασκευασμένα, ή από ανασχηματισμένο δέρμα, που δεν μπορούν να χρησιμοποιη</t>
  </si>
  <si>
    <t>9208'</t>
  </si>
  <si>
    <t>Μουσικά κουτιά, όργανα που μιμούνται ορχήστρες, λατέρνες, μηχανικά ωδικά πτηνά, μουσικά πριόνια και άλλα μουσικά όργανα που δεν περιλαμβάνονται αλλού στο κεφάλαιο 92. Σφυρίχτρες-κράχτες παντός τύπου. Σφυρίχτρες ειδοποίησης, κόρνες και άλλα πνευστά όρ</t>
  </si>
  <si>
    <t>1904'</t>
  </si>
  <si>
    <t>Τρόφιμα που λαμβάνονται από τη διόγκωση ή φρύξη δημητριακών ή προϊόντων δημητριακών, όπως π.χ. καλαμπόκι σε νιφάδες κορν-φλέϊκς, καθώς και δημητριακά (εκτός από καλαμπόκι) σε κόκκους, ή υπό μορφή νιφάδων ή άλλων επεξεργασμένων κόκκων (εκτός από αλεύρ</t>
  </si>
  <si>
    <t>8530'</t>
  </si>
  <si>
    <t>Συσκευές σηματοδότησης, ασφαλείας, ελέγχου και χειρισμού της κυκλοφορίας, ηλεκτρικές, για σιδηροδρομικές ή παρόμοιες γραμμές, δρόμους, ποτάμιες οδούς, χώρους και κτίρια στάθμευσης, λιμενικές εγκαταστάσεις ή αεροδρόμια (εκτός από τις μηχανικές ή ηλεκτ</t>
  </si>
  <si>
    <t>6405'</t>
  </si>
  <si>
    <t>Υποδήματα που έχουν τα εξωτερικά πέλματα από καουτσούκ ή πλαστική ύλη και το άνω μέρος από συστατικές ύλες άλλες από καουτσούκ, πλαστική ύλη, φυσικό δέρμα ή υφαντικές ύλες. Υποδήματα που έχουν τα εξωτερικά πέλματα από δέρμα φυσικό ή ανασχηματισμένο κ</t>
  </si>
  <si>
    <t>2833'</t>
  </si>
  <si>
    <t>Θειικά. Στυπτηρίες. Υπεροξοθειικά υπερθειικά</t>
  </si>
  <si>
    <t>5804'</t>
  </si>
  <si>
    <t>Τούλια κάθε είδους και υφάσματα βροχιδωτά με κόμβους. Δαντέλες σε τόπια (με το μέτρο), σε ταινίες ή σε αυτοτελή διακοσμητικά σχέδια (μοτίβα) (εκτός από τα προϊόντα της κλάσης 6002)</t>
  </si>
  <si>
    <t>5513'</t>
  </si>
  <si>
    <t>Υφάσματα που αποτελούνται ως επί το πλείστον, αλλά σε ποσοστό &lt; 85% κατά βάρος, από συνθετικές ίνες μη συνεχείς, σύμμεικτα κυρίως ή μόνο με βαμβάκι, με βάρος κατά τ.μ. &lt;= 170 g</t>
  </si>
  <si>
    <t>6803'</t>
  </si>
  <si>
    <t>Σχιστόλιθος φυσικός, κατεργασμένος και τεχνουργήματα από φυσικό ή συσσωματωμένο σχιστόλιθο (εκτός από κόκκους, μικρά θραύσματα και σκόνες από σχιστόλιθο, πέτρες για μωσαiκά και παρόμοια είδη, κοντύλια για πλάκες, έτοιμες πλάκες από σχιστόλιθο και πλά</t>
  </si>
  <si>
    <t>3406'</t>
  </si>
  <si>
    <t>Κεριά, αλειμματοκέρια (ξιγκοκέρια), λαμπάδες και παρόμοια είδη</t>
  </si>
  <si>
    <t>3212'</t>
  </si>
  <si>
    <t>Χρωστικά (pigments), στα οποία περιλαμβάνονται και οι μεταλλικές σκόνες και νιφάδες, διασκορπισμένα σε μη υδατώδες μέσο, με μορφή υγρού ή πάστας των τύπων που χρησιμοποιούνται για την παρασκευή χρωμάτων επίχρισης. Φύλλα για την επισήμανση με σίδηρο τ</t>
  </si>
  <si>
    <t>7003'</t>
  </si>
  <si>
    <t>Υαλοπίνακες ή είδη καθορισμένης μορφής από χυτευτό ή ελατό γυαλί, είτε έχει απορροφητική, αντανακλαστική ή μη αντανακλαστική στρώση ή όχι, αλλά που δεν έχει υποστεί άλλη κατεργασία</t>
  </si>
  <si>
    <t>6902'</t>
  </si>
  <si>
    <t>Τούβλα, πλάκες, πλακάκια και παρόμοια κεραμευτικά είδη για την οικοδομική, πυρίμαχα (εκτός εκείνων που είναι από πυριτικές σκόνες απολιθωμάτων ή από παρόμοιες πυριτικές γαίες)</t>
  </si>
  <si>
    <t>5808'</t>
  </si>
  <si>
    <t>Ταινιοπλέγματα από υφαντικές ύλες, σε τόπια. Είδη ταινιοπλεκτικής και ανάλογα είδη διακοσμητικά από υφαντικές ύλες, σε τόπια, χωρίς κέντημα, άλλα από τα πλεκτά. Κόμποι σε σχήμα βελανιδιού, θύσανοι, κόμποι σε σχήμα ελιάς, καρυδιού, θύσανοι σφαιρικοί (</t>
  </si>
  <si>
    <t>8003'</t>
  </si>
  <si>
    <t>Ράβδοι, είδη με καθορισμένη μορφή και σύρματα, από κασσίτερο, π.δ.κ.α.</t>
  </si>
  <si>
    <t>8311'</t>
  </si>
  <si>
    <t>Σύρματα, ράβδοι, σωλήνες, πλάκες, ηλεκτρόδια και παρόμοια είδη, από κοινά μέταλλα ή από μεταλλικά καρβίδια, επενδυμένα ή παραγεμισμένα με υλικά κατά της σκουριάς ή υλικά που διευκολύνουν το λιώσιμο, για συγκόλληση, συγκόλληση με κασσίτερο ή χαλκό ή γ</t>
  </si>
  <si>
    <t>6812'</t>
  </si>
  <si>
    <t>Αμίαντος επεξεργασμένος σε ίνες. Μείγματα με βάση τον αμίαντο ή με βάση τον αμίαντο και το ανθρακικό μαγνήσιο. Τεχνουργήματα από αυτά τα μείγματα ή από αμίαντο (π.χ. νήματα, υφάσματα, ενδύματα, καλύμματα κεφαλής, υποδήματα, συναρμογές), έστω και ενισ</t>
  </si>
  <si>
    <t>6905'</t>
  </si>
  <si>
    <t>Κεραμίδια, μέρη καπνοδόχων, αγωγοί καπνού, αρχιτεκτονικές διακοσμήσεις και άλλα κεραμευτικά είδη για την οικοδομική (εκτός εκείνων που είναι από πυριτικές σκόνες απολιθωμάτων ή από παρόμοιες πυριτικές γαίες, των πυρίμαχων κεραμευτικών ειδών για την ο</t>
  </si>
  <si>
    <t>1302'</t>
  </si>
  <si>
    <t>Χυμοί και εκχυλίσματα φυτικά, πηκτικές ύλες, πηκτινικές και πηκτικές ενώσεις, άγαρ και άλλα βλεννώδη και πηκτικά φυτικά παράγωγα, έστω και τροποποιημένα</t>
  </si>
  <si>
    <t>ΕΙΣΑΓΩΓΕΣ ΠΡΟΪΟΝΤΩΝ ΠΡΟΕΛΕΥΣΗΣ ΗΠΕΡΩΤΙΚΗΣ ΚΙΝΑΣ ΣΤΗΝ ΕΛΛΑΔΑ 2017-2021</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</si>
  <si>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</si>
  <si>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</si>
  <si>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</si>
  <si>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</si>
  <si>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</si>
  <si>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</si>
  <si>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</si>
  <si>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</si>
  <si>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</si>
  <si>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</si>
  <si>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</si>
  <si>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</si>
  <si>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</si>
  <si>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</si>
  <si>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</si>
  <si>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</si>
  <si>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</si>
  <si>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</si>
  <si>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</si>
  <si>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</si>
  <si>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</si>
  <si>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</si>
  <si>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</si>
  <si>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</si>
  <si>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</si>
  <si>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</si>
  <si>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</si>
  <si>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</si>
  <si>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</si>
  <si>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</si>
  <si>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</si>
  <si>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</si>
  <si>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</si>
  <si>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</si>
  <si>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</si>
  <si>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</si>
  <si>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</si>
  <si>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</si>
  <si>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</si>
  <si>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</si>
  <si>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</si>
  <si>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</si>
  <si>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</si>
  <si>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</si>
  <si>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</si>
  <si>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</si>
  <si>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</si>
  <si>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</si>
  <si>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</si>
  <si>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</si>
  <si>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</si>
  <si>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</si>
  <si>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</si>
  <si>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</si>
  <si>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</si>
  <si>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</si>
  <si>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</si>
  <si>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5515'</t>
  </si>
  <si>
    <t>Υφάσματα που αποτελούνται ως επί το πλείστον, αλλά σε ποσοστό &lt; 85% κατά βάρος, από συνθετικές ίνες μη συνεχείς, άλλα από τα σύμμεικτα κυρίως ή μόνο με βαμβάκι</t>
  </si>
  <si>
    <t>58</t>
  </si>
  <si>
    <t>8508'</t>
  </si>
  <si>
    <t>Ηλεκτρικά εργαλεία, για χρήση με το χέρι, με ενσωματωμένο ηλεκτρικό κινητήρα</t>
  </si>
  <si>
    <t>59</t>
  </si>
  <si>
    <t>60</t>
  </si>
  <si>
    <t>61</t>
  </si>
  <si>
    <t>62</t>
  </si>
  <si>
    <t>63</t>
  </si>
  <si>
    <t>64</t>
  </si>
  <si>
    <t>65</t>
  </si>
  <si>
    <t>66</t>
  </si>
  <si>
    <t>67</t>
  </si>
  <si>
    <t>68</t>
  </si>
  <si>
    <t>69</t>
  </si>
  <si>
    <t>70</t>
  </si>
  <si>
    <t>71</t>
  </si>
  <si>
    <t>72</t>
  </si>
  <si>
    <t>73</t>
  </si>
  <si>
    <t>8104'</t>
  </si>
  <si>
    <t>Μαγνήσιο και τεχνουργήματα από μαγνήσιο, π.δ.κ.α. Απορρίμματα και θραύσματα, από μαγνήσιο (εκτός από τέφρες και υπολείμματα, που περιέχουν μαγνήσιο)</t>
  </si>
  <si>
    <t>74</t>
  </si>
  <si>
    <t>75</t>
  </si>
  <si>
    <t>6406'</t>
  </si>
  <si>
    <t>Μέρη υποδημάτων (ό. συμπ. τα άνω τμήματα έστω και προσαρμοσμένα σε πέλματα, αλλά όχι σε εξωτερικά πέλματα). Εσωτερικά κινητά πέλματα, υποφτέρνια και παρόμοια κινητά είδη. Γκέτες και παρόμοια είδη, καθώς και μέρη αυτών (εκτός των ειδών από αμίαντο)</t>
  </si>
  <si>
    <t>76</t>
  </si>
  <si>
    <t>77</t>
  </si>
  <si>
    <t>78</t>
  </si>
  <si>
    <t>79</t>
  </si>
  <si>
    <t>80</t>
  </si>
  <si>
    <t>4015'</t>
  </si>
  <si>
    <t>Ενδύματα και εξαρτήματα της ένδυσης, στα οποία περιλαμβάνονται και τα γάντια, από καουτσούκ μη σκληρυμένο, για κάθε χρήση (εκτός από υποδήματα και καλύμματα κεφαλής, και τα μέρη αυτών)</t>
  </si>
  <si>
    <t>81</t>
  </si>
  <si>
    <t>82</t>
  </si>
  <si>
    <t>83</t>
  </si>
  <si>
    <t>84</t>
  </si>
  <si>
    <t>85</t>
  </si>
  <si>
    <t>86</t>
  </si>
  <si>
    <t>87</t>
  </si>
  <si>
    <t>88</t>
  </si>
  <si>
    <t>89</t>
  </si>
  <si>
    <t>90</t>
  </si>
  <si>
    <t>91</t>
  </si>
  <si>
    <t>92</t>
  </si>
  <si>
    <t>93</t>
  </si>
  <si>
    <t>94</t>
  </si>
  <si>
    <t>95</t>
  </si>
  <si>
    <t>96</t>
  </si>
  <si>
    <t>97</t>
  </si>
  <si>
    <t>98</t>
  </si>
  <si>
    <t>99</t>
  </si>
  <si>
    <t>100</t>
  </si>
  <si>
    <t>101</t>
  </si>
  <si>
    <t>102</t>
  </si>
  <si>
    <t>8430'</t>
  </si>
  <si>
    <t>Μηχανές και συσκευές για τον χωματισμό, την ισοπέδωση, την συμπίεση, τη γεώτρηση ή την εξόρυξη μεταλλευμάτων ή άλλων ορυκτών, πασσαλοπήκτες, εξαγωγείς πασσάλων και εκχιονιστήρες (εκτός εκείνων που είναι συναρμολογημένοι σε σιδηροδρομικά βαγόνια ή στο</t>
  </si>
  <si>
    <t>103</t>
  </si>
  <si>
    <t>104</t>
  </si>
  <si>
    <t>105</t>
  </si>
  <si>
    <t>106</t>
  </si>
  <si>
    <t>107</t>
  </si>
  <si>
    <t>108</t>
  </si>
  <si>
    <t>109</t>
  </si>
  <si>
    <t>110</t>
  </si>
  <si>
    <t>111</t>
  </si>
  <si>
    <t>112</t>
  </si>
  <si>
    <t>0304'</t>
  </si>
  <si>
    <t>Φιλέτα και άλλη σάρκα ψαριών, έστω και αλεσμένα, νωπά, διατηρημένα με απλή ψύξη ή κατεψυγμένα</t>
  </si>
  <si>
    <t>113</t>
  </si>
  <si>
    <t>114</t>
  </si>
  <si>
    <t>115</t>
  </si>
  <si>
    <t>116</t>
  </si>
  <si>
    <t>117</t>
  </si>
  <si>
    <t>5402'</t>
  </si>
  <si>
    <t>Νήματα από ίνες συνθετικές συνεχείς, στα οποία περιλαμβάνονται και τα μονόινα συνθετικά με &lt; 67 decitex (εκτός από νήματα για ράψιμο και νήματα συσκευασμένα για τη λιανική πώληση)</t>
  </si>
  <si>
    <t>118</t>
  </si>
  <si>
    <t>119</t>
  </si>
  <si>
    <t>120</t>
  </si>
  <si>
    <t>121</t>
  </si>
  <si>
    <t>122</t>
  </si>
  <si>
    <t>123</t>
  </si>
  <si>
    <t>6702'</t>
  </si>
  <si>
    <t>Τεχνητά άνθη, τεχνητά φυλλώματα, τεχνητοί καρποί και μέρη αυτών, καθώς και είδη από τεχνητά άνθη, τεχνητά φυλλώματα και τεχνητούς καρπούς, που κατασκευάζονται με δέσιμο, συγκόλληση, συναρμογή ή παρόμοιες μεθόδους</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</si>
  <si>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</si>
  <si>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</si>
  <si>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</si>
  <si>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</si>
  <si>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</si>
  <si>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</si>
  <si>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</si>
  <si>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</si>
  <si>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</si>
  <si>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</si>
  <si>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</si>
  <si>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</si>
  <si>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</si>
  <si>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</si>
  <si>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</si>
  <si>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</si>
  <si>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</si>
  <si>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</si>
  <si>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</si>
  <si>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</si>
  <si>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</si>
  <si>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</si>
  <si>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</si>
  <si>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</si>
  <si>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</si>
  <si>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</si>
  <si>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</si>
  <si>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7020'</t>
  </si>
  <si>
    <t>Τεχνουργήματα από γυαλί, π.δ.κ.α.</t>
  </si>
  <si>
    <t>151</t>
  </si>
  <si>
    <t>152</t>
  </si>
  <si>
    <t>153</t>
  </si>
  <si>
    <t>154</t>
  </si>
  <si>
    <t>155</t>
  </si>
  <si>
    <t>156</t>
  </si>
  <si>
    <t>157</t>
  </si>
  <si>
    <t>158</t>
  </si>
  <si>
    <t>159</t>
  </si>
  <si>
    <t>160</t>
  </si>
  <si>
    <t>161</t>
  </si>
  <si>
    <t>162</t>
  </si>
  <si>
    <t>163</t>
  </si>
  <si>
    <t>4201'</t>
  </si>
  <si>
    <t>Είδη σελοποιίας και λοιπού εξοπλισμού για όλα τα ζώα στα οποία περιλαμβάνονται και τα ζυγολούρια, λουριά για τη συγκράτηση (λυτάρια), επιγονατίδες, φίμωτρα, υποσάγματα, σακίδια για σέλες, προστατευτικά παλτά για σκύλους και παρόμοια είδη, από κάθεύλη</t>
  </si>
  <si>
    <t>164</t>
  </si>
  <si>
    <t>165</t>
  </si>
  <si>
    <t>166</t>
  </si>
  <si>
    <t>167</t>
  </si>
  <si>
    <t>168</t>
  </si>
  <si>
    <t>169</t>
  </si>
  <si>
    <t>170</t>
  </si>
  <si>
    <t>171</t>
  </si>
  <si>
    <t>3922'</t>
  </si>
  <si>
    <t>Μπανιέρες, ντουσιέρες, νιπτήρες, μπιντέδες, λεκάνες αποχωρητηρίου και τα καθίσματα και τα καλύμματά τους, καζανάκια αποχωρητηρίου και παρόμοια είδη υγιεινής και καθαριότητας, από πλαστικές ύλες</t>
  </si>
  <si>
    <t>172</t>
  </si>
  <si>
    <t>173</t>
  </si>
  <si>
    <t>174</t>
  </si>
  <si>
    <t>5903'</t>
  </si>
  <si>
    <t>Υφάσματα εμποτισμένα, επιχρισμένα ή επικαλυμμένα με πλαστική ύλη ή με απανωτές στρώσεις από πλαστική ύλη (εκτός των φύλλων των υφασμένων για επίσωτρα με πεπιεσμένο αέρα, που λαμβάνονται από νήματα υψηλής αντοχής από νάυλον ή από άλλα πολυαμίδια, πολυ</t>
  </si>
  <si>
    <t>175</t>
  </si>
  <si>
    <t>176</t>
  </si>
  <si>
    <t>177</t>
  </si>
  <si>
    <t>178</t>
  </si>
  <si>
    <t>179</t>
  </si>
  <si>
    <t>180</t>
  </si>
  <si>
    <t>181</t>
  </si>
  <si>
    <t>182</t>
  </si>
  <si>
    <t>183</t>
  </si>
  <si>
    <t>8214'</t>
  </si>
  <si>
    <t>Είδη μαχαιροποιίας, π.δ.κ.α. (π.χ. μηχανές κουρέματος και ψαλιδίσματος των μαλλιών, σχιστήρια, σκαπτικές λεπίδες, μαχαίρια λιανίσματος για κρεοπώλες ή την κουζίνα και χαρτοκόπτες), από κοινά μέταλλα. Οργανα και συλλογές για την περιποίηση των χεριώνή</t>
  </si>
  <si>
    <t>184</t>
  </si>
  <si>
    <t>185</t>
  </si>
  <si>
    <t>186</t>
  </si>
  <si>
    <t>187</t>
  </si>
  <si>
    <t>188</t>
  </si>
  <si>
    <t>189</t>
  </si>
  <si>
    <t>190</t>
  </si>
  <si>
    <t>191</t>
  </si>
  <si>
    <t>192</t>
  </si>
  <si>
    <t>193</t>
  </si>
  <si>
    <t>194</t>
  </si>
  <si>
    <t>195</t>
  </si>
  <si>
    <t>196</t>
  </si>
  <si>
    <t>197</t>
  </si>
  <si>
    <t>198</t>
  </si>
  <si>
    <t>199</t>
  </si>
  <si>
    <t>2918'</t>
  </si>
  <si>
    <t>Οξέα καρβοξυλικά που περιέχουν συμπληρωματικές οξυγονούχες ομάδες και οι ανυδρίτες, τα αλογονίδια, υπεροξείδια, υπεροξέα τους. Τα αλογονωμένα, σουλφονωμένα, νιτρωμένα ή νιτροδωμένα παράγωγά τους</t>
  </si>
  <si>
    <t>200</t>
  </si>
  <si>
    <t>201</t>
  </si>
  <si>
    <t>202</t>
  </si>
  <si>
    <t>203</t>
  </si>
  <si>
    <t>8111'</t>
  </si>
  <si>
    <t>Μαγγάνιο και τεχνουργήματα από μαγγάνιο, π.δ.κ.α. Απορρίμματα και θραύσματα, από μαγγάνιο (εκτός από τέφρες και υπολείμματα, που περιέχουν μαγγάνιο)</t>
  </si>
  <si>
    <t>204</t>
  </si>
  <si>
    <t>1206'</t>
  </si>
  <si>
    <t>Σπέρματα ηλιοτρόπιου, έστω και σπασμένα</t>
  </si>
  <si>
    <t>205</t>
  </si>
  <si>
    <t>206</t>
  </si>
  <si>
    <t>207</t>
  </si>
  <si>
    <t>0713'</t>
  </si>
  <si>
    <t>Όσπρια ξερά, χωρίς λοβό, έστω και ξεφλουδισμένα ή σπασμένα</t>
  </si>
  <si>
    <t>208</t>
  </si>
  <si>
    <t>209</t>
  </si>
  <si>
    <t>210</t>
  </si>
  <si>
    <t>211</t>
  </si>
  <si>
    <t>212</t>
  </si>
  <si>
    <t>213</t>
  </si>
  <si>
    <t>214</t>
  </si>
  <si>
    <t>215</t>
  </si>
  <si>
    <t>216</t>
  </si>
  <si>
    <t>217</t>
  </si>
  <si>
    <t>218</t>
  </si>
  <si>
    <t>219</t>
  </si>
  <si>
    <t>220</t>
  </si>
  <si>
    <t>221</t>
  </si>
  <si>
    <t>222</t>
  </si>
  <si>
    <t>223</t>
  </si>
  <si>
    <t>224</t>
  </si>
  <si>
    <t>225</t>
  </si>
  <si>
    <t>226</t>
  </si>
  <si>
    <t>227</t>
  </si>
  <si>
    <t>228</t>
  </si>
  <si>
    <t>4412'</t>
  </si>
  <si>
    <t>Ξυλεία σε φύλλα πολύστρωτα αντικολλητά (κόντρα-πλακέ), ξυλεία σε φύλλα επικολλητά απλά και παρόμοια ξυλεία σε απανωτά φύλλα (εκτός από πλάκες-διαφράγματα από ξυλεία με την ονομασία πυκνωμένη, κυψελώδεις πλάκες-διαφράγματα, πλάκες-διαφράγματα για παρκ</t>
  </si>
  <si>
    <t>229</t>
  </si>
  <si>
    <t>230</t>
  </si>
  <si>
    <t>231</t>
  </si>
  <si>
    <t>232</t>
  </si>
  <si>
    <t>233</t>
  </si>
  <si>
    <t>4903'</t>
  </si>
  <si>
    <t>Λευκώματα ή βιβλία με εικόνες και λευκώματα για ιχνογράφηση ή χρωματισμό, για παιδιά</t>
  </si>
  <si>
    <t>234</t>
  </si>
  <si>
    <t>235</t>
  </si>
  <si>
    <t>6001'</t>
  </si>
  <si>
    <t>Βελούδα και πλούσες (ό. συμπ. και τα υφάσματα με την ονομασία με μακρύ τρίχωμα) και υφάσματα βροχιδωτά, όλα πλεκτά</t>
  </si>
  <si>
    <t>236</t>
  </si>
  <si>
    <t>237</t>
  </si>
  <si>
    <t>238</t>
  </si>
  <si>
    <t>239</t>
  </si>
  <si>
    <t>240</t>
  </si>
  <si>
    <t>4601'</t>
  </si>
  <si>
    <t>Πλεξούδες και παρόμοια είδη από πλεκτικές ύλες, έστω και συναρμολογημένα σε ταινίες. Πλεκτικές ύλες, πλεξούδες και παρόμοια είδη από πλεκτικές ύλες υφασμένες ή παραλληλισμένες επίπεδα, έστω και τελειωμένα π.χ. ψάθες, ψάθες για τον καθαρισμό των υποδη</t>
  </si>
  <si>
    <t>241</t>
  </si>
  <si>
    <t>242</t>
  </si>
  <si>
    <t>243</t>
  </si>
  <si>
    <t>244</t>
  </si>
  <si>
    <t>Συσκευές ραδιοανίχνευσης και ραδιοβόλησης (ραντάρ), συσκευές ραδιοναυσιπλοίας και συσκευές ραδιοτηλεχειρισμού                                           συσκευές ραδιοναυσιπλοίας και συσκευές ραδιοτηλεχειρισμού</t>
  </si>
  <si>
    <t>245</t>
  </si>
  <si>
    <t>246</t>
  </si>
  <si>
    <t>9617'</t>
  </si>
  <si>
    <t>Θερμομονωτικές φιάλες κενού και άλλα ισοθερμικά δοχεία κενού. Μέρη αυτών (εκτός από γυάλινες φύσιγγες)</t>
  </si>
  <si>
    <t>247</t>
  </si>
  <si>
    <t>248</t>
  </si>
  <si>
    <t>249</t>
  </si>
  <si>
    <t>250</t>
  </si>
  <si>
    <t>251</t>
  </si>
  <si>
    <t>252</t>
  </si>
  <si>
    <t>253</t>
  </si>
  <si>
    <t>254</t>
  </si>
  <si>
    <t>255</t>
  </si>
  <si>
    <t>9105'</t>
  </si>
  <si>
    <t>Ρολόγια (εκτός από ρολόγια του χεριού, της τσέπης και παρόμοια ρολόγια της κλάσης 9101 ή 9102, ρολόγια με μηχανισμό ρολογιού τσέπης ή χεριού της κλάσης 9103, καθώς και ρολόγια για τους πίνακες των οργάνων ελέγχου και παρόμοια ρολόγια της κλάσης 9104)</t>
  </si>
  <si>
    <t>256</t>
  </si>
  <si>
    <t>257</t>
  </si>
  <si>
    <t>258</t>
  </si>
  <si>
    <t>259</t>
  </si>
  <si>
    <t>2909'</t>
  </si>
  <si>
    <t>Αιθέρες, αιθέρες-αλκοόλες, αιθέρες-φαινόλες, αιθέρες-αλκοόλες-φαινόλες, υπεροξείδια αλκοολών, υπεροξείδια αιθέρων, υπεροξείδια κετονών, καθορισμένης ή μη χημικής σύστασης, και τα αλογονωμένα, σουλφονωμένα, νιτρωμένα ή νιτροδωμένα παράγωγά τους</t>
  </si>
  <si>
    <t>260</t>
  </si>
  <si>
    <t>261</t>
  </si>
  <si>
    <t>262</t>
  </si>
  <si>
    <t>263</t>
  </si>
  <si>
    <t>2915'</t>
  </si>
  <si>
    <t>Οξέα μονοκαρβοξυλικά άκυκλα κορεσμένα και οι ανυδρίτες, τα αλογονίδια, υπεροξείδια και υπεροξέα τους. Τα αλογονωμένα, σουλφονωμένα, νιτρωμένα ή νιτροδωμένα παράγωγά τους</t>
  </si>
  <si>
    <t>264</t>
  </si>
  <si>
    <t>265</t>
  </si>
  <si>
    <t>266</t>
  </si>
  <si>
    <t>267</t>
  </si>
  <si>
    <t>268</t>
  </si>
  <si>
    <t>269</t>
  </si>
  <si>
    <t>7614'</t>
  </si>
  <si>
    <t>Κορδόνια, καλώδια, σχοινιά και παρόμοια είδη, από αργίλιο (εκτός από μονωμένα είδη για την ηλεκτροτεχνία)</t>
  </si>
  <si>
    <t>270</t>
  </si>
  <si>
    <t>271</t>
  </si>
  <si>
    <t>272</t>
  </si>
  <si>
    <t>4013'</t>
  </si>
  <si>
    <t>Αεροθάλαμοι από καουτσούκ</t>
  </si>
  <si>
    <t>273</t>
  </si>
  <si>
    <t>8462'</t>
  </si>
  <si>
    <t>Εργαλειομηχανές (ό. συμπ. οι πρέσες) για την απλή σφυρηλάτηση, τη σφυρηλάτηση με αποτύπωση σε μήτρα ή το σφυροκόπημα των μετάλλων. Εργαλειομηχανές (ό.συμπ. οι πρέσες) για την κάμψη, τη λοξοτόμηση, το ίσιωμα, το ψαλίδισμα, τη διάτρηση με πίεση ή το ρο</t>
  </si>
  <si>
    <t>274</t>
  </si>
  <si>
    <t>275</t>
  </si>
  <si>
    <t>8210'</t>
  </si>
  <si>
    <t>Μηχανικές συσκευές χειροκίνητες, από κοινά μέταλλα, βάρους &lt;= 10 kg, που χρησιμοποιούνται για την παρασκευή,τη συσκευασία ή το σερβίρισμα των τροφίμων ή τωνποτών</t>
  </si>
  <si>
    <t>276</t>
  </si>
  <si>
    <t>8211'</t>
  </si>
  <si>
    <t>Μαχαίρια με κοφτερή λεπίδα, έστω και οδοντωτή (ό. συμπ. οι σουγιάδες για την κηπουρική) και οι λεπίδες αυτών, από κοινά μέταλλα (εκτός από μαχαίρια για την κοπή σανού, αχύρου ή ξύλου και μαχαίρια για τη διάνοιξη διόδου μέσα από βλάστηση, μαχαίρια και</t>
  </si>
  <si>
    <t>277</t>
  </si>
  <si>
    <t>278</t>
  </si>
  <si>
    <t>279</t>
  </si>
  <si>
    <t>280</t>
  </si>
  <si>
    <t>281</t>
  </si>
  <si>
    <t>282</t>
  </si>
  <si>
    <t>283</t>
  </si>
  <si>
    <t>284</t>
  </si>
  <si>
    <t>285</t>
  </si>
  <si>
    <t>286</t>
  </si>
  <si>
    <t>287</t>
  </si>
  <si>
    <t>288</t>
  </si>
  <si>
    <t>9616'</t>
  </si>
  <si>
    <t>Ψεκαστήρες αρωμάτων και παρόμοιοι ψεκαστήρες για τον καλωπισμό (εκτός εκείνων που λειτουργούν με εισαγωγή κέρματος ή μάρκας) και οι σκελετοί και οι κεφαλές αυτών. Πινέλα για πουδράρισμα και πον-πον, για τη χρήση καλλυντικών ή προϊόντων περιποίησης το</t>
  </si>
  <si>
    <t>289</t>
  </si>
  <si>
    <t>290</t>
  </si>
  <si>
    <t>291</t>
  </si>
  <si>
    <t>3906'</t>
  </si>
  <si>
    <t>Πολυμερή ακρυλικά σε αρχικές μορφές</t>
  </si>
  <si>
    <t>292</t>
  </si>
  <si>
    <t>293</t>
  </si>
  <si>
    <t>294</t>
  </si>
  <si>
    <t>2930'</t>
  </si>
  <si>
    <t>Θειοενώσεις οργανικές</t>
  </si>
  <si>
    <t>295</t>
  </si>
  <si>
    <t>4002'</t>
  </si>
  <si>
    <t>Καουτσούκ συνθετικό και καουτσούκ τεχνητό που προέρχεται από λάδια, σε αρχικές μορφές ή σε πλάκες, φύλλα ή ταινίες. Μείγματα φυσικού καουτσούκ, μπαλάτας, γουταπέρκας, guayule, chicle ή ανάλογων φυσικών γομών με συνθετικό καουτσούκ ή τεχνητό καουτσούκ</t>
  </si>
  <si>
    <t>296</t>
  </si>
  <si>
    <t>297</t>
  </si>
  <si>
    <t>298</t>
  </si>
  <si>
    <t>299</t>
  </si>
  <si>
    <t>300</t>
  </si>
  <si>
    <t>301</t>
  </si>
  <si>
    <t>5512'</t>
  </si>
  <si>
    <t>Υφάσματα, περιεκτικότητας κατά βάρος σε συνθετικές ίνες μη συνεχείς &gt;= 85%</t>
  </si>
  <si>
    <t>302</t>
  </si>
  <si>
    <t>303</t>
  </si>
  <si>
    <t>2905'</t>
  </si>
  <si>
    <t>Αλκοόλες άκυκλες και τα αλογονωμένα, σουλφονωμένα, νιτρωμένα ή νιτροδωμένα παράγωγά τους</t>
  </si>
  <si>
    <t>304</t>
  </si>
  <si>
    <t>305</t>
  </si>
  <si>
    <t>306</t>
  </si>
  <si>
    <t>8429'</t>
  </si>
  <si>
    <t>Ισοπεδωτήρες αυτοπροωθούμενοι (μπουλντόζες και πλάγιες μπουλντόζες), καθώς και ομαλυντήρες χώματος και δρόμων (graders), αποξέστες (scrapers), εκσκαφείς, αποξέστες-φορτωτές και άλλοι φτυαριστές-φορτωτές, οδοστρωτήρες και άλλοι συμπιεστές εδάφους</t>
  </si>
  <si>
    <t>307</t>
  </si>
  <si>
    <t>8204'</t>
  </si>
  <si>
    <t>Κλειδιά σύσφιγξης, του χεριού (ό. συμπ. τα δυναμομετρικά κλειδιά), από κοινά μέταλλα. Εναλλασσόμενοι κάλυκες σύσφιγξης, έστω και με λαβές, από κοινά μέταλλα</t>
  </si>
  <si>
    <t>308</t>
  </si>
  <si>
    <t>309</t>
  </si>
  <si>
    <t>8202'</t>
  </si>
  <si>
    <t>Χειροπρίονα με εργαζόμενο μέρος από κοινά μέταλλα (εκτός από μηχανικά πριόνια). Πριονολάμες παντός τύπου (ό. συμπ. τα φρεζοπρίονα και οι μη οδοντωτές πριονολάμες)</t>
  </si>
  <si>
    <t>310</t>
  </si>
  <si>
    <t>1209'</t>
  </si>
  <si>
    <t>Σπέρματα, καρποί και σπόροι για σπορά (εκτός από όσπρια και γλυκό καλαμπόκι, καφέ, τσάϊ, ματέ και μπαχαρικά, δημητριακά, σπέρματα και ελαιώδεις καρπούς, καθώς και εκτός από σπόρους και καρπούς των ειδών που χρησιμοποιούνται κυρίως στην αρωματοποι α,τ</t>
  </si>
  <si>
    <t>311</t>
  </si>
  <si>
    <t>312</t>
  </si>
  <si>
    <t>2304'</t>
  </si>
  <si>
    <t>Πίτες και άλλα στερεά υπολείμματα, έστω και σπασμένα ή συσσωματωμένα με μορφή σβόλων, από την εξαγωγή του σογιέλαιου</t>
  </si>
  <si>
    <t>313</t>
  </si>
  <si>
    <t>5508'</t>
  </si>
  <si>
    <t>Νήματα για ράψιμο από συνθετικές ή τεχνητές ίνες, μη συνεχείς, έστω και συσκευασμένα για τη λιανική πώληση</t>
  </si>
  <si>
    <t>314</t>
  </si>
  <si>
    <t>315</t>
  </si>
  <si>
    <t>1521'</t>
  </si>
  <si>
    <t>Κεριά φυτικά, κεριά από μέλισσες ή άλλα έντομα και κεριά σπέρματος κήτους, έστω και εξευγενισμένα ή χρωματισμένα (εκτός από τα τριγλυκερίδια)</t>
  </si>
  <si>
    <t>316</t>
  </si>
  <si>
    <t>317</t>
  </si>
  <si>
    <t>318</t>
  </si>
  <si>
    <t>2928'</t>
  </si>
  <si>
    <t>Παράγωγα οργανικά της υδραζίνης ή της υδροξυλαμίνης</t>
  </si>
  <si>
    <t>319</t>
  </si>
  <si>
    <t>8436'</t>
  </si>
  <si>
    <t>Μηχανές και συσκευές, π.δ.κ.α., για τη γεωργία, τη δασοκομία ή την κηπουρική, την πτηνοτροφία ή τη μελισσοκομία, ό. συμπ. οι συσκευές για τη βλάστηση των σπόρων με μηχανικές ή θερμοτεχνικές διατάξεις, καθώς και οι εκκολαπτικές μηχανές και οι αναθρεπτ</t>
  </si>
  <si>
    <t>320</t>
  </si>
  <si>
    <t>8465'</t>
  </si>
  <si>
    <t>Εργαλειομηχανές (ό. συμπ. οι μηχανές για το κάρφωμα, τη συρραφή, τη συγκόλληση ή το κόλλημα και άλλες μηχανές για συναρμολόγηση) για την κατεργασία του ξύλου, του φελλού, του κοκκάλου, του σκληρού καουτσούκ, των σκληρών πλαστικών υλών ή παρόμοιων σκλ</t>
  </si>
  <si>
    <t>321</t>
  </si>
  <si>
    <t>322</t>
  </si>
  <si>
    <t>323</t>
  </si>
  <si>
    <t>324</t>
  </si>
  <si>
    <t>9609'</t>
  </si>
  <si>
    <t>Μολύβια, μολύβια αντιγραφής και χρωματιστά μολύβια (εκτός από τα είδη της κλάσης 9608), λεπτές ράβδοι γραφίτη, μύτες για μολύβια, ράβδοι από χρωματιστή πάστα (παστέλ), κάρβουνο για σχεδιάσεις, κιμωλίες γραφής ή σχεδίασης και κιμωλίες ραφτών</t>
  </si>
  <si>
    <t>325</t>
  </si>
  <si>
    <t>326</t>
  </si>
  <si>
    <t>327</t>
  </si>
  <si>
    <t>8457'</t>
  </si>
  <si>
    <t>Κέντρα κατεργασίας, μηχανές πολλαπλής διαδρομής και μηχανές πολλαπλών θέσεων, για την κατεργασία των μετάλλων</t>
  </si>
  <si>
    <t>328</t>
  </si>
  <si>
    <t>329</t>
  </si>
  <si>
    <t>5510'</t>
  </si>
  <si>
    <t>Νήματα από τεχνητές ίνες μη συνεχείς (εκτός από νήματα για ράψιμο και νήματα συσκευασμένα για τη λιανική πώληση)</t>
  </si>
  <si>
    <t>330</t>
  </si>
  <si>
    <t>6005'</t>
  </si>
  <si>
    <t>Υφάσματα πλεκτά στημονιού (στα οποία περιλαμβάνονται και εκείνα που γίνονται σε μηχανές κατασκευής σειρητιών), άλλα από εκείνα των κλάσεων 6001  μέχρι 6004</t>
  </si>
  <si>
    <t>331</t>
  </si>
  <si>
    <t>332</t>
  </si>
  <si>
    <t>333</t>
  </si>
  <si>
    <t>334</t>
  </si>
  <si>
    <t>335</t>
  </si>
  <si>
    <t>8546'</t>
  </si>
  <si>
    <t>Μονωτήρες για ηλεκτροτεχνική χρήση, από ύλες παντός τύπου (εκτός από μονωτικά τεμάχια)</t>
  </si>
  <si>
    <t>336</t>
  </si>
  <si>
    <t>337</t>
  </si>
  <si>
    <t>8305'</t>
  </si>
  <si>
    <t>Μηχανισμοί για το δέσιμο σε κινητά φύλλα ή για φακέλους αρχειοθέτησης, συνδετήρες επιστολών, γωνίες σύνδεσης επιστολών, συνδετήρες εγγράφων, καβαλάρηδες καρτελών και παρόμοια είδη γραφείου, από κοινά μέταλλα (εκτός από πινέζες και συνδετήρες για βιβλ</t>
  </si>
  <si>
    <t>338</t>
  </si>
  <si>
    <t>8201'</t>
  </si>
  <si>
    <t>Φτυάρια παντός τύπου, αξίνες, τσάπες παντός τύπου, δίκρανα, τσουγκράνες και αποξέστες, από κοινά μέταλλα. Τσεκούρια, μπαλτάδες, κλαδευτήρια και παρόμοια εργαλεία για το κόψιμο ή το σχίσιμο ξύλων, από κοινά μέταλλα. Ψαλίδια για τον τεμαχισμό πουλερικώ</t>
  </si>
  <si>
    <t>339</t>
  </si>
  <si>
    <t>340</t>
  </si>
  <si>
    <t>341</t>
  </si>
  <si>
    <t>342</t>
  </si>
  <si>
    <t>7116'</t>
  </si>
  <si>
    <t>Τεχνουργήματα από μαργαριτάρια φυσικά ή από καλλιέργεια, από πολύτιμες ή ημιπολύτιμες πέτρες ή από συνθετικές ή ανασχηματισμένες πέτρες, π.δ.κ.α.</t>
  </si>
  <si>
    <t>343</t>
  </si>
  <si>
    <t>2914'</t>
  </si>
  <si>
    <t>Κετόνες και κινόνες, έστω και αν περιέχουν άλλες οξυγονούχες ομάδες, και τα αλογονωμένα, σουλφονωμένα, νιτρωμένα ή νιτροδωμένα παράγωγά τους</t>
  </si>
  <si>
    <t>344</t>
  </si>
  <si>
    <t>7316'</t>
  </si>
  <si>
    <t>Αγκυρες, κερκέτια και μέρη αυτών, από σίδηρο ή χάλυβα</t>
  </si>
  <si>
    <t>345</t>
  </si>
  <si>
    <t>346</t>
  </si>
  <si>
    <t>347</t>
  </si>
  <si>
    <t>348</t>
  </si>
  <si>
    <t>349</t>
  </si>
  <si>
    <t>350</t>
  </si>
  <si>
    <t>6804'</t>
  </si>
  <si>
    <t>Μυλόπετρες, λειαντικές πέτρες και παρόμοια είδη, χωρίς σκελετούς ή πλαίσια, για το άλεσμα, την αφαίρεση ινών, το κοπάνισμα, το ακόνισμα, το γυάλισμα, τη διόρθωση (ρεκτιφιέ), την κοπή ή τον τεμαχισμό, πέτρες για το ακόνισμα ή το γυάλισμα με το χέρι κα</t>
  </si>
  <si>
    <t>351</t>
  </si>
  <si>
    <t>352</t>
  </si>
  <si>
    <t>353</t>
  </si>
  <si>
    <t>8452'</t>
  </si>
  <si>
    <t>Ραπτομηχανές, άλλες από τις μηχανές συρραφής της κλάσης 8440. Επιπλα, βάσεις και καλύμματα κατασκευασμένα ειδικά για ραπτομηχανές. Βελόνες για ραπτομηχανές                                               σης 8440). Επιπλα, βάσεις και καλύμματα κατασκευ</t>
  </si>
  <si>
    <t>354</t>
  </si>
  <si>
    <t>355</t>
  </si>
  <si>
    <t>0703'</t>
  </si>
  <si>
    <t>Κρεμμύδια, ασκαλώνια, σκόρδα, πράσα και άλλα λαχανικά του γένους Allium, νωπά ή διατηρημένα με απλή ψύξη</t>
  </si>
  <si>
    <t>356</t>
  </si>
  <si>
    <t>357</t>
  </si>
  <si>
    <t>3213'</t>
  </si>
  <si>
    <t>Χρώματα για την καλλιτεχνική ζωγραφική, τη διδασκαλία, τη ζωγραφική των επιγραφών, την αλλαγή των αποχρώσεων, τη διασκέδαση και παρόμοια χρώματα σε τροχίσκους, σωληνάρια, δοχεία, φιαλίδια, κύπελλα ή παρόμοιες συσκευασίες</t>
  </si>
  <si>
    <t>358</t>
  </si>
  <si>
    <t>8406'</t>
  </si>
  <si>
    <t>Ατμοστρόβιλοι</t>
  </si>
  <si>
    <t>359</t>
  </si>
  <si>
    <t>360</t>
  </si>
  <si>
    <t>2835'</t>
  </si>
  <si>
    <t>Φωσφινικά υποφωσφορώδη, φωσφονικά φωσφορώδη, φωσφορικά και πολυφωσφορικά</t>
  </si>
  <si>
    <t>361</t>
  </si>
  <si>
    <t>362</t>
  </si>
  <si>
    <t>8461'</t>
  </si>
  <si>
    <t>Μηχανές πλανίσματος, οριζόντιες και κάθετες μηχανές εντομών, μηχανές ενστίξεως, μηχανές κοπής οδοντωτών τροχών, μηχανές τελειώματος οδοντωτών τροχών, μηχανές για πριόνισμα, κόψιμο σε τεμάχια και άλλες εργαλειομηχανές για την κατεργασία, με αφαίρεση ύ</t>
  </si>
  <si>
    <t>363</t>
  </si>
  <si>
    <t>364</t>
  </si>
  <si>
    <t>3701'</t>
  </si>
  <si>
    <t>Πλάκες και επίπεδες επιφάνειες, φωτογραφικές, ευαισθητοποιημένες, που δεν έχουν εκτεθεί στο φως (παρθένες), από άλλες ύλες εκτός από χαρτί, χαρτόνι ή υφαντικά. Επίπεδες φωτογραφικές επιφάνειες στιγμιαίας εμφάνισης και εκτύπωσης, ευαισθητοποιημένες, π</t>
  </si>
  <si>
    <t>365</t>
  </si>
  <si>
    <t>366</t>
  </si>
  <si>
    <t>2901'</t>
  </si>
  <si>
    <t>Υδρογονάνθρακες άκυκλοι</t>
  </si>
  <si>
    <t>367</t>
  </si>
  <si>
    <t>2923'</t>
  </si>
  <si>
    <t>Άλατα και υδροξείδια του τεταρτοταγούς αμμωνίου. Λεκιθίνες και άλλα φωσφοροαμινολιπίδια</t>
  </si>
  <si>
    <t>368</t>
  </si>
  <si>
    <t>8704'</t>
  </si>
  <si>
    <t>Αυτοκίνητα φορτηγά οχήματα, ό. συμπ. το σασί με τον κινητήρα και ο θάλαμος οδήγησης</t>
  </si>
  <si>
    <t>369</t>
  </si>
  <si>
    <t>370</t>
  </si>
  <si>
    <t>371</t>
  </si>
  <si>
    <t>372</t>
  </si>
  <si>
    <t>373</t>
  </si>
  <si>
    <t>1504'</t>
  </si>
  <si>
    <t>Λίπη και λάδια και τα κλάσματά τους, ψαριών ή θαλασσίων θηλαστικών, έστω και εξευγενισμένα, αλλά χημικώς μη μετασχηματισμένα</t>
  </si>
  <si>
    <t>374</t>
  </si>
  <si>
    <t>8303'</t>
  </si>
  <si>
    <t>Χρηματοκιβώτια, πόρτες και χωρίσματα για θησαυροφυλάκια, κασετίνες ασφαλείας και παρόμοια είδη, από κοινά μέταλλα</t>
  </si>
  <si>
    <t>375</t>
  </si>
  <si>
    <t>376</t>
  </si>
  <si>
    <t>0813'</t>
  </si>
  <si>
    <t>Βερίκοκα, δαμάσκηνα, μήλα, ροδάκινα, αχλάδια, καρποί παπάγιας, καρποί οξυφοίνικα και άλλοι καρποί και φρούτα βρώσιμα, αποξεραμένα, καθώς και μείγματα βρώσιμων, αποξεραμένων καρπών και φρούτων ή καρπών με κέλυφος (εκτός από καρπούς με κέλυφος, μπανάνε</t>
  </si>
  <si>
    <t>377</t>
  </si>
  <si>
    <t>378</t>
  </si>
  <si>
    <t>8203'</t>
  </si>
  <si>
    <t>Λίμες, ράσπες, τανάλιες και άλλες λαβίδες (έστω και για κόψιμο), μη ιατρικές λαβίδες με ελατήριο, ψαλίδες για την κοπή μετάλλων, κοπτήρες σωλήνων και βιδών, τρυπητήρια, διατρητήρες και παρόμοια εργαλεία, από κοινά μέταλλα</t>
  </si>
  <si>
    <t>379</t>
  </si>
  <si>
    <t>2931'</t>
  </si>
  <si>
    <t>Αμιγείς οργανικές-ανόργανες ενώσεις καθορισμένης χημικής σύστασης, π.δ.κ.α.</t>
  </si>
  <si>
    <t>380</t>
  </si>
  <si>
    <t>5901'</t>
  </si>
  <si>
    <t>Υφάσματα επιχρισμένα με κόλλα ή με αμυλώδεις ουσίες, των τύπων που χρησιμοποιούνται για τη βιβλιοδεσία, χαρτοδεσία, κατασκευή θηκών ή παρόμοιες χρήσεις. Υφάσματα για ιχνογράφηση ή διαφανή για το σχέδιο. Υφάσματα παρασκευασμένα για τη ζωγραφική. Υφάσμ</t>
  </si>
  <si>
    <t>381</t>
  </si>
  <si>
    <t>8213'</t>
  </si>
  <si>
    <t>Ψαλίδια και οι λεπίδες αυτών, από κοινά μέταλλα (εκτός από ψαλίδες κοπής φρακτών από θαμνοειδή, κλαδευτικές ψαλίδες για δέντρα και παρόμοιες ψαλίδες των οποίων ο χειρισμός γίνεται με τα δύο χέρια, κλαδευτικές ψαλίδες για τον κήπο, κλαδευτικές ψαλίδες</t>
  </si>
  <si>
    <t>382</t>
  </si>
  <si>
    <t>383</t>
  </si>
  <si>
    <t>384</t>
  </si>
  <si>
    <t>8304'</t>
  </si>
  <si>
    <t>Κουτιά ταξινόμησης εγγράφων ή τυπογραφικών στοιχείων, καρτελοθήκες, θήκες αντιγράφων, γραφιδοθήκες, θήκες σφραγίδων και παρόμοια είδη γραφείου, από κοινά μέταλλα (εκτός από τα έπιπλα γραφείου της κλάσης 9403, καθώς και καλάθια αχρήστων)</t>
  </si>
  <si>
    <t>385</t>
  </si>
  <si>
    <t>386</t>
  </si>
  <si>
    <t>387</t>
  </si>
  <si>
    <t>388</t>
  </si>
  <si>
    <t>389</t>
  </si>
  <si>
    <t>390</t>
  </si>
  <si>
    <t>391</t>
  </si>
  <si>
    <t>8472'</t>
  </si>
  <si>
    <t>Μηχανές και συσκευές γραφείου (π.χ. πολύγραφοι εκτογραφικού τύπου ή μεμβρανών, μηχανές εκτύπωσης διευθύνσεων, αυτόματοι διανομείς τραπεζογραμματίων, μηχανές διαλογής, μέτρησης ή συσκευασίας χρημάτων, μηχανές για το ξύσιμο μολυβιών, διατρητικές μηχανέ</t>
  </si>
  <si>
    <t>392</t>
  </si>
  <si>
    <t>393</t>
  </si>
  <si>
    <t>5501'</t>
  </si>
  <si>
    <t>Δέσμες, σύμφωνα με τη σημείωση 1 του κεφαλαίου 55, από συνθετικές ίνες συνεχείς</t>
  </si>
  <si>
    <t>394</t>
  </si>
  <si>
    <t>395</t>
  </si>
  <si>
    <t>396</t>
  </si>
  <si>
    <t>397</t>
  </si>
  <si>
    <t>7612'</t>
  </si>
  <si>
    <t>Δεξαμενές, βαρέλια, τύμπανα, μπιτόνια, κουτιά και παρόμοια δοχεία (ό. συμπ. οι σωληνωτές θήκες και τα σωληνάρια), από αργίλιο, για ύλες παντός είδους (εκτός από συμπιεσμένα ή υγροποιημένα αέρια), με χωρητικότητα &lt;= 300 l, χωρίς μηχανικές ή θερμοτεχνι</t>
  </si>
  <si>
    <t>398</t>
  </si>
  <si>
    <t>399</t>
  </si>
  <si>
    <t>400</t>
  </si>
  <si>
    <t>2804'</t>
  </si>
  <si>
    <t>Υδρογόνο, ευγενή αέρια και άλλα στοιχεία μη μεταλλικά</t>
  </si>
  <si>
    <t>401</t>
  </si>
  <si>
    <t>402</t>
  </si>
  <si>
    <t>7317'</t>
  </si>
  <si>
    <t>Περόνες, καρφιά, πινέζες, συνδετήρες μυτεροί, συνδετήρες κυματοειδείς ή λοξότμητοι (εκτός των συνδετήρων της κλάσης 8305) και παρόμοια είδη, από σίδηρο ή χάλυβα, έστω και με κεφάλι από άλλες ύλες, εκτός εκείνων που έχουν κεφάλι από χαλκό</t>
  </si>
  <si>
    <t>403</t>
  </si>
  <si>
    <t>404</t>
  </si>
  <si>
    <t>405</t>
  </si>
  <si>
    <t>9613'</t>
  </si>
  <si>
    <t>Αναπτήρες και άλλα μέσα ανάφλεξης (εκτός από φυτίλια ανάφλεξης και πυροκρουστικά καψούλια για προωστήρια πυρίτιδα ή εκρηκτικές ύλες της κλάσης 3603) έστω μηχανικά ή ηλεκτρικά, και τα μέρη αυτών, π.δ.κ.α.</t>
  </si>
  <si>
    <t>406</t>
  </si>
  <si>
    <t>8459'</t>
  </si>
  <si>
    <t>Εργαλειομηχανές, περιλαμβανομένων και των μονάδων επεξεργασίας μετάλλου με ολισθητήρες, που λειτουργούν με αφαίρεση υλικού, για τη διάτρηση, εκτόρνευση, εκγλύφανση και την κατασκευή εξωτερικών ή εσωτερικών σπειρωμάτων σε μέταλλα (εκτός από τους τόρνο</t>
  </si>
  <si>
    <t>407</t>
  </si>
  <si>
    <t>408</t>
  </si>
  <si>
    <t>409</t>
  </si>
  <si>
    <t>410</t>
  </si>
  <si>
    <t>411</t>
  </si>
  <si>
    <t>2903'</t>
  </si>
  <si>
    <t>Παράγωγα αλογονωμένα των υδρογονανθράκων</t>
  </si>
  <si>
    <t>412</t>
  </si>
  <si>
    <t>413</t>
  </si>
  <si>
    <t>9605'</t>
  </si>
  <si>
    <t>Σύνολα ειδών ταξιδιού νεσεσέρ, για την περιποίηση του σώματος, το ράψιμο, το καθάρισμα των υποδημάτων ή των ενδυμάτων (εκτός από σύνολα για την περιποίηση των χεριών)</t>
  </si>
  <si>
    <t>414</t>
  </si>
  <si>
    <t>2818'</t>
  </si>
  <si>
    <t>Κορούνδιο τεχνητό, χημικά καθορισμένο ή μη. Οξείδιο του αργιλίου. Υδροξείδιο του αργιλίου</t>
  </si>
  <si>
    <t>415</t>
  </si>
  <si>
    <t>416</t>
  </si>
  <si>
    <t>417</t>
  </si>
  <si>
    <t>4414'</t>
  </si>
  <si>
    <t>Πλαίσια (κορνίζες) από ξύλο για εικόνες, φωτογραφίες, καθρέφτες και παρόμοια είδη</t>
  </si>
  <si>
    <t>418</t>
  </si>
  <si>
    <t>419</t>
  </si>
  <si>
    <t>420</t>
  </si>
  <si>
    <t>421</t>
  </si>
  <si>
    <t>3913'</t>
  </si>
  <si>
    <t>Πολυμερή φυσικά, π.χ. αλγινικό οξύ, και πολυμερή φυσικά τροποποιημένα, π.χ. σκληρυμένες πρωτεϊνες, χημικά παράγωγα του φυσικού καουτσούκ, π.δ.κ.α., σε αρχικές μορφές</t>
  </si>
  <si>
    <t>422</t>
  </si>
  <si>
    <t>423</t>
  </si>
  <si>
    <t>424</t>
  </si>
  <si>
    <t>425</t>
  </si>
  <si>
    <t>426</t>
  </si>
  <si>
    <t>427</t>
  </si>
  <si>
    <t>2821'</t>
  </si>
  <si>
    <t>Οξείδια και υδροξείδια του σιδήρου. Χρωστικές γαίες περιεκτικότητας κατά βάρος σε ενωμένο σίδηρο &gt;= 70%, που υπολογίζεται σε FE2O3</t>
  </si>
  <si>
    <t>428</t>
  </si>
  <si>
    <t>429</t>
  </si>
  <si>
    <t>430</t>
  </si>
  <si>
    <t>431</t>
  </si>
  <si>
    <t>3908'</t>
  </si>
  <si>
    <t>Πολυαμίδια σε αρχικές μορφές</t>
  </si>
  <si>
    <t>432</t>
  </si>
  <si>
    <t>433</t>
  </si>
  <si>
    <t>434</t>
  </si>
  <si>
    <t>435</t>
  </si>
  <si>
    <t>436</t>
  </si>
  <si>
    <t>437</t>
  </si>
  <si>
    <t>438</t>
  </si>
  <si>
    <t>439</t>
  </si>
  <si>
    <t>440</t>
  </si>
  <si>
    <t>5907'</t>
  </si>
  <si>
    <t>Υφάσματα εμποτισμένα, επιχρισμένα ή επικαλυμμένα, καθώς και υφάσματα ζωγραφισμένα για σκηνικά θεάτρων, παραπετάσματα εργαστηρίων ή για ανάλογες χρήσεις, π.δ.κ.α.</t>
  </si>
  <si>
    <t>441</t>
  </si>
  <si>
    <t>2834'</t>
  </si>
  <si>
    <t>Νιτρώδη. Νιτρικά</t>
  </si>
  <si>
    <t>442</t>
  </si>
  <si>
    <t>443</t>
  </si>
  <si>
    <t>2939'</t>
  </si>
  <si>
    <t>Αλκαλοειδή φυτικά, φυσικά ή αναπαραγμένα με σύνθεση, τα άλατά τους, οι αιθέρες τους, οι εστέρες τους και άλλα παράγωγα</t>
  </si>
  <si>
    <t>444</t>
  </si>
  <si>
    <t>2827'</t>
  </si>
  <si>
    <t>Χλωριούχα, οξυχλωριούχα και υδροξυχλωριούχα. Βρωμιούχα και οξυβρωμιούχα. Ιωδιούχα και οξυϊωδιούχα</t>
  </si>
  <si>
    <t>445</t>
  </si>
  <si>
    <t>5401'</t>
  </si>
  <si>
    <t>Νήματα για ράψιμο από ίνες συνθετικές ή τεχνητές, συνεχείς, έστω και συσκευασμένα για τη λιανική πώληση</t>
  </si>
  <si>
    <t>446</t>
  </si>
  <si>
    <t>447</t>
  </si>
  <si>
    <t>9614'</t>
  </si>
  <si>
    <t>Πίπες για καπνό (ό. συμπ. οι κεφαλές για πίπες), πίπες για πούρα και τσιγάρα και τα μέρη αυτών, π.δ.κ.α.</t>
  </si>
  <si>
    <t>448</t>
  </si>
  <si>
    <t>3815'</t>
  </si>
  <si>
    <t>Υποκινητές αντίδρασης, επιταχυντές αντίδρασης και καταλυτικά παρασκευάσματα, π.δ.κ.α. (εκτός από παρασκευάσματα με την ονομασία επιταχυντές βουλκανισμού)</t>
  </si>
  <si>
    <t>449</t>
  </si>
  <si>
    <t>5514'</t>
  </si>
  <si>
    <t>Υφάσματα που αποτελούνται ως επί το πλείστον, αλλά σε ποσοστό &lt; 85% κατά βάρος, από συνθετικές ίνες μη συνεχείς, σύμμεικτα κυρίως ή μόνο με βαμβάκι, με βάρος κατά τ.μ. &gt; 170 g</t>
  </si>
  <si>
    <t>450</t>
  </si>
  <si>
    <t>451</t>
  </si>
  <si>
    <t>8449'</t>
  </si>
  <si>
    <t>Μηχανές και συσκευές για την κατασκευή ή το τελείωμα της επεξεργασίας του πιλήματος ή των μη υφασμένων υφασμάτων, ό. συμπ. οι μηχανές και συσκευές για την κατασκευή καπέλων από πίλημα, καθώς και μήτρες πιλοποιίας (εκτός από μηχανές για την κατεργασία</t>
  </si>
  <si>
    <t>452</t>
  </si>
  <si>
    <t>6808'</t>
  </si>
  <si>
    <t>Πλάκες, σανίδες, πλακάκια, όγκοι και παρόμοια είδη, από φυτικές ίνες, άχυρο ή ροκανίδια, κομματάκια, ίνες, πριονίδια ή άλλα απορρίμματα ξύλου, συσσωματωμένα με τσιμέντο, γύψο ή άλλες ορυκτές συνδετικές ύλες (εκτός των τεχνουργημάτων από συνδυασμό αμι</t>
  </si>
  <si>
    <t>453</t>
  </si>
  <si>
    <t>0502'</t>
  </si>
  <si>
    <t>Τρίχες χοντρές χοίρων ή αγριόχοιρων, τρίχες ασβών και άλλες τρίχες για την ψηκτροποιία, στις οποίες περιλαμβάνονται και απορρίμματα των τριχών αυτών</t>
  </si>
  <si>
    <t>454</t>
  </si>
  <si>
    <t>455</t>
  </si>
  <si>
    <t>2932'</t>
  </si>
  <si>
    <t>Ενώσεις ετεροκυκλικές μόνο με ετεροάτομοα οξυγόνου</t>
  </si>
  <si>
    <t>456</t>
  </si>
  <si>
    <t>457</t>
  </si>
  <si>
    <t>7018'</t>
  </si>
  <si>
    <t>Χάντρες από γυαλί, απομιμήσεις μαργαριταριών, πολύτιμων και ημιπολύτιμων λίθων και παρόμοια μικροαντικείμενα από γυαλί και τεχνουργήματα από αυτά (εκτός από απομιμήσεις κοσμημάτων). Γυάλινα μάτια (εκτός εκείνων που χρησιμοποιούνται για ιατρικές προθέ</t>
  </si>
  <si>
    <t>458</t>
  </si>
  <si>
    <t>8464'</t>
  </si>
  <si>
    <t>Εργαλειομηχανές για την κατεργασία της πέτρας, των κεραμευτικών προϊόντων, του σκυροδέματος, του αμιαντοτσιμέντου ή παρόμοιων ορυκτών υλών ή για την κατεργασία σε ψυχρή κατάσταση του γυαλιού (εκτός από μηχανές του χεριού)</t>
  </si>
  <si>
    <t>459</t>
  </si>
  <si>
    <t>460</t>
  </si>
  <si>
    <t>3911'</t>
  </si>
  <si>
    <t>Ρητίνες πετρελαίου, ρητίνες κουμαροϊνδενίου, πολυτερπένια, πολυθειούχα, πολυσουλφόνες και άλλα πολυμερή που παίρνονται με χημική σύνθεση, π.δ.κ.α. σε αρχικές μορφές</t>
  </si>
  <si>
    <t>461</t>
  </si>
  <si>
    <t>2525'</t>
  </si>
  <si>
    <t>Μαρμαρυγίας, στον οποίο περιλαμβάνεται και ο μαρμαρυγίας ο σχισμένος σε ακανόνιστα φύλλα ή φυλλίδια (splittings). Απορρίμματα μαρμαρυγία</t>
  </si>
  <si>
    <t>462</t>
  </si>
  <si>
    <t>3504'</t>
  </si>
  <si>
    <t>Πεπτόνες και τα παράγωγά τους. Άλλες πρωτεϊνικές ύλες και τα παράγωγά τους, π.δ.κ.α. Σκόνη δέρματος, κατεργασμένη ή μη με χρώμιο</t>
  </si>
  <si>
    <t>463</t>
  </si>
  <si>
    <t>464</t>
  </si>
  <si>
    <t>6602'</t>
  </si>
  <si>
    <t>Μπαστούνια, ράβδοι-καθίσματα, μαστίγια, μαστίγια ιππασίας και παρόμοια είδη (εκτός από ράβδους-μέτρα, δεκανίκια, ράβδους με χαρακτήρα όπλου και αθλητικές ράβδους)</t>
  </si>
  <si>
    <t>465</t>
  </si>
  <si>
    <t>466</t>
  </si>
  <si>
    <t>8208'</t>
  </si>
  <si>
    <t>Μαχαίρια και κοφτερές λεπίδες, από κοινά μέταλλα, για μηχανές ή μηχανικές συσκευές</t>
  </si>
  <si>
    <t>467</t>
  </si>
  <si>
    <t>0711'</t>
  </si>
  <si>
    <t>Λαχανικά, διατηρημένα προσωρινά, π.χ. με διοξείδιο του θείου ή σε άρμη, θειωμένο νερό ή σε νερό στο οποίο έχουν προστεθεί άλλες ουσίες που χρησιμεύουν για να εξασφαλισθεί προσωρινά η διατήρησή τους, αλλά ακατάλληλα για διατροφή στην κατάσταση που βρί</t>
  </si>
  <si>
    <t>468</t>
  </si>
  <si>
    <t>8468'</t>
  </si>
  <si>
    <t>Μηχανές και συσκευές για συγκόλληση με ορείχαλκο ή κασσίτερο ή για απλή συγκόλληση, έστω και εάν μπορούν να χρησιμοποιηθούν για οξυγονοκοπή, αλλά εκτός εκείνων της κλάσης 8515. Μηχανές και συσκευές για αυτογενή επιφανειακή σκλήρυνση</t>
  </si>
  <si>
    <t>469</t>
  </si>
  <si>
    <t>470</t>
  </si>
  <si>
    <t>471</t>
  </si>
  <si>
    <t>8458'</t>
  </si>
  <si>
    <t>Τόρνοι και κέντρα τόρνευσης για την κατεργασία μετάλλων με αφαίρεση υλικού</t>
  </si>
  <si>
    <t>472</t>
  </si>
  <si>
    <t>473</t>
  </si>
  <si>
    <t>474</t>
  </si>
  <si>
    <t>475</t>
  </si>
  <si>
    <t>476</t>
  </si>
  <si>
    <t>9010'</t>
  </si>
  <si>
    <t>Συσκευές και εξοπλισμός για φωτογραφικά ή κινηματογραφικά εργαστήρια (όπου συμπεριλαμβάνονται και οι συσκευές για την προβολή ή χάραξη των σχεδιαγραμμάτων των κυκλωμάτων επάνω σε φωτοευαίσθητα ημιαγωγικά υλικά), που δεν κατονομάζονται αλλού στο κεφάλ</t>
  </si>
  <si>
    <t>477</t>
  </si>
  <si>
    <t>478</t>
  </si>
  <si>
    <t>479</t>
  </si>
  <si>
    <t>8702'</t>
  </si>
  <si>
    <t>Αυτοκίνητα οχήματα για τη μεταφορά &gt;= 10 προσώπων, ό. συμπ. ο οδηγός</t>
  </si>
  <si>
    <t>480</t>
  </si>
  <si>
    <t>481</t>
  </si>
  <si>
    <t>482</t>
  </si>
  <si>
    <t>9113'</t>
  </si>
  <si>
    <t>Λουράκια (μπρασελέ) ρολογιών και τα μέρη αυτών, π.δ.κ.α.</t>
  </si>
  <si>
    <t>483</t>
  </si>
  <si>
    <t>2926'</t>
  </si>
  <si>
    <t>Ενώσεις με νιτριλική ομάδα</t>
  </si>
  <si>
    <t>484</t>
  </si>
  <si>
    <t>8437'</t>
  </si>
  <si>
    <t>Μηχανές και συσκευές για τον καθαρισμό, τη διαλογή ή το κοσκίνισμα σπόρων ή οσπρίων. Μηχανές και συσκευές για την αλευροποιία ή την επεξεργασία δημητριακών ή οσπρίων (εκτός εκείνων των τύπων που χρησιμοποιούνται στη γεωργία, καθώς και εκτός από εγκατ</t>
  </si>
  <si>
    <t>485</t>
  </si>
  <si>
    <t>486</t>
  </si>
  <si>
    <t>487</t>
  </si>
  <si>
    <t>2920'</t>
  </si>
  <si>
    <t>Εστέρες των ανοργάνων οξέων και τα άλατά τους. Τα αλογονωμένα, σουλφονωμένα, νιτρωμένα ή νιτροδωμένα παράγωγά τους (εκτός από τους εστέρες των αλογονιδίων του υδρογόνου)</t>
  </si>
  <si>
    <t>488</t>
  </si>
  <si>
    <t>489</t>
  </si>
  <si>
    <t>2921'</t>
  </si>
  <si>
    <t>Ενώσεις με αμινική ομάδα</t>
  </si>
  <si>
    <t>490</t>
  </si>
  <si>
    <t>0904'</t>
  </si>
  <si>
    <t>Πιπέρι του είδους Piper. Πιπέρια του γένους Capsicum ή του γένους Pimenta, αποξεραμένα ή θρυμματισμένα ή σε σκόνη</t>
  </si>
  <si>
    <t>491</t>
  </si>
  <si>
    <t>7202'</t>
  </si>
  <si>
    <t>Σιδηροκράματα</t>
  </si>
  <si>
    <t>492</t>
  </si>
  <si>
    <t>2836'</t>
  </si>
  <si>
    <t>Ανθρακικά, υπεροξοανθρακικά υπερανθρακικά. Ανθρακικό του αμμωνίου του εμπορίου που περιέχει καρβαμιδικό του αμμωνίου</t>
  </si>
  <si>
    <t>493</t>
  </si>
  <si>
    <t>494</t>
  </si>
  <si>
    <t>495</t>
  </si>
  <si>
    <t>6909'</t>
  </si>
  <si>
    <t>Είδη από κεραμευτικές ύλες για χημικές ή άλλες τεχνικές χρήσεις. Σκάφες, φάτνες και παρόμοια δοχεία για τη γεωργία, καθώς και στάμνες και παρόμοια δοχεία για τη μεταφορά ή τη συσκευασία, από κεραμευτικές ύλες (εκτός από μυλόπετρες, πέτρες για το γυάλ</t>
  </si>
  <si>
    <t>496</t>
  </si>
  <si>
    <t>497</t>
  </si>
  <si>
    <t>4813'</t>
  </si>
  <si>
    <t>Τσιγαρόχαρτο, έστω και κομμένο σε κατάλληλα μεγέθη ή σε φυλλάδια ή σε σωλήνες</t>
  </si>
  <si>
    <t>498</t>
  </si>
  <si>
    <t>3604'</t>
  </si>
  <si>
    <t>Είδη για πυροτεχνήματα, πύραυλοι σηματοδότησης ή για το διασκορπισμό των χαλαζοφόρων νεφών και παρόμοια, κροτίδες και άλλα είδη πυροτεχνίας (εκτός από άσφαιρα φυσίγγια)</t>
  </si>
  <si>
    <t>499</t>
  </si>
  <si>
    <t>500</t>
  </si>
  <si>
    <t>501</t>
  </si>
  <si>
    <t>502</t>
  </si>
  <si>
    <t>503</t>
  </si>
  <si>
    <t>504</t>
  </si>
  <si>
    <t>505</t>
  </si>
  <si>
    <t>2919'</t>
  </si>
  <si>
    <t>Εστέρες φωσφορικοί και τα άλατά τους, στα οποία περιλαμβάνονται και τα γαλακτοφωσφορικά. Τα αλογονωμένα, σουλφονωμένα, νιτρωμένα ή νιτροδωμένα παράγωγά τους</t>
  </si>
  <si>
    <t>506</t>
  </si>
  <si>
    <t>8439'</t>
  </si>
  <si>
    <t>Μηχανές και συσκευές για την παρασκευή πολτού από ινώδεις ύλες που περιέχουν κυτταρίνη ή για την παρασκευή ή την τελική επεξεργασία χαρτιού ή χαρτονιού (εκτός από αυτόκλειστα, λέβητες, ξηραντήρια και άλλες θερμαντικές συσκευές, καθώς και καλάνδρες)</t>
  </si>
  <si>
    <t>507</t>
  </si>
  <si>
    <t>7219'</t>
  </si>
  <si>
    <t>Πλατέα προϊόντα έλασης από ανοξείδωτο χάλυβα, με πλάτος &gt;= 600 mm, που έχουν ελαθεί σε θερμή ή σε ψυχρή κατάσταση</t>
  </si>
  <si>
    <t>508</t>
  </si>
  <si>
    <t>509</t>
  </si>
  <si>
    <t>510</t>
  </si>
  <si>
    <t>3916'</t>
  </si>
  <si>
    <t>Μονόκλωστα νήματα στα οποία η μεγαλύτερη διάσταση της εγκάρσιας τομής είναι &gt; 1 mm (μονόινα), χοντρά σχοινιά, ραβδιά και είδη καθορισμένης μορφής, έστω και κατεργασμένα στην επιφάνεια αλλά όχι αλλιώς κατεργασμένα, από πλαστικές ύλες</t>
  </si>
  <si>
    <t>511</t>
  </si>
  <si>
    <t>512</t>
  </si>
  <si>
    <t>7222'</t>
  </si>
  <si>
    <t>Ράβδοι και είδη με καθορισμένη μορφή, από ανοξείδωτο χάλυβα, π.δ.κ.α.</t>
  </si>
  <si>
    <t>513</t>
  </si>
  <si>
    <t>514</t>
  </si>
  <si>
    <t>515</t>
  </si>
  <si>
    <t>2937'</t>
  </si>
  <si>
    <t>Ορμόνες φυσικές ή αναπαραγμένες με σύνθεση. Τα παράγωγά τους που χρησιμοποιούνται κυρίως ως ορμόνες. Άλλα στεροειδή που χρησιμοποιούνται κυρίως ως ορμόνες</t>
  </si>
  <si>
    <t>516</t>
  </si>
  <si>
    <t>517</t>
  </si>
  <si>
    <t>8444'</t>
  </si>
  <si>
    <t>Μηχανές για τη νηματοποίηση, τον εφελκυσμό, την ύφανση ή τον τεμαχισμό συνθετικών ή τεχνητών υφαντικών υλών</t>
  </si>
  <si>
    <t>518</t>
  </si>
  <si>
    <t>3905'</t>
  </si>
  <si>
    <t>Πολυμερή του οξικού βινυλίου ή άλλων εστέρων του βινυλίου, σε αρχικές μορφές. Άλλα πολυμερή του βινυλίου σε αρχικές μορφές</t>
  </si>
  <si>
    <t>519</t>
  </si>
  <si>
    <t>8454'</t>
  </si>
  <si>
    <t>Αναγωγείς, κουτάλες χυτηρίου, μήτρες για τη χύτευση πλινθωμάτων, χελωνών ή παρομοίων μορφών, καθώς και μηχανές χύτευσης για χυτήρια, χαλυβουργεία ή άλλες μεταλλουργικές επιχειρήσεις (εκτός από πιεστήρια για σκόνες μετάλλων)</t>
  </si>
  <si>
    <t>520</t>
  </si>
  <si>
    <t>3203'</t>
  </si>
  <si>
    <t>Χρωστικές ύλες φυτικής ή ζωϊκής προέλευσης, στις οποίες περιλαμβάνονται και τα βαφικά εκχυλίσματα (εκτός από τους άνθρακες ζωϊκής προέλευσης), έστω και καθορισμένης χημικής σύστασης. Παρασκευάσματα με βάση χρωστικές ύλες φυτικής ή ζωϊκής προέλευσης,τ</t>
  </si>
  <si>
    <t>521</t>
  </si>
  <si>
    <t>522</t>
  </si>
  <si>
    <t>523</t>
  </si>
  <si>
    <t>524</t>
  </si>
  <si>
    <t>525</t>
  </si>
  <si>
    <t>4814'</t>
  </si>
  <si>
    <t>Χαρτί τοιχοστρωσίας και παρόμοιες επενδύσεις τοίχων που αποτελούνται από χαρτί. Χαρτί για στόλισμα υαλοστασίων</t>
  </si>
  <si>
    <t>526</t>
  </si>
  <si>
    <t>527</t>
  </si>
  <si>
    <t>8802'</t>
  </si>
  <si>
    <t>Αεροσκάφη με κινητήρα (π.χ. ελικόπτερα και αεροσκάφη συαθερών πτερύγων). Διαστημόπλοια, περιλαμβανομένων και των δορυφόρων, πύραυλοι φορείς διαστημοπλοίων, καθώς και υποτροχιακά διαστημόπλοια</t>
  </si>
  <si>
    <t>528</t>
  </si>
  <si>
    <t>5604'</t>
  </si>
  <si>
    <t>Νήματα και σχοινιά από καουτσούκ, επικαλυμμένα με υφαντικά, υφαντικά νήματα, λουρίδες ή παρόμοιες μορφές των κλάσεων 5404 ή 5405, εμποτισμένα, επιχρισμένα, επικαλυμμένα ή επενδυμένα με καουτσούκ ή πλαστική ύλη (εκτός από απομιμήσεις ραμμάτων, εξοπλισ</t>
  </si>
  <si>
    <t>529</t>
  </si>
  <si>
    <t>530</t>
  </si>
  <si>
    <t>531</t>
  </si>
  <si>
    <t>532</t>
  </si>
  <si>
    <t>533</t>
  </si>
  <si>
    <t>7228'</t>
  </si>
  <si>
    <t>Ράβδοι και είδη με καθορισμένη μορφή, από χαλυβοκράματα άλλα από τον ανοξείδωτο χάλυβα, π.δ.κ.α. Ράβδοι κοίλες για γεωτρήσεις από χαλυβοκράματα ή από όχι σε κράμα χάλυβα</t>
  </si>
  <si>
    <t>534</t>
  </si>
  <si>
    <t>2925'</t>
  </si>
  <si>
    <t>Ενώσεις με καρβοξυϊμιδική ομάδα, στις οποίες περιλαμβάνονται και η ζαχαρίνη και τα άλατά της, ή με ιμινική ομάδα</t>
  </si>
  <si>
    <t>535</t>
  </si>
  <si>
    <t>4503'</t>
  </si>
  <si>
    <t>Τεχνουργήματα από φυσικό φελλό (εκτός από κύβους, πλάκες, φύλλα ή ταινίες με σχήμα τετράγωνο ή ορθογώνιο. Ημιτελή προϊόντα με έντονες γωνίες για πώματα. Υποδήματα και τα μέρη τους, εσωτερικά πέλματα, έστω και κινητά. Καλύμματα κεφαλής και τα μέρη του</t>
  </si>
  <si>
    <t>536</t>
  </si>
  <si>
    <t>7223'</t>
  </si>
  <si>
    <t>Σύρματα από ανοξείδωτο χάλυβα, περιελιγμένα ακανόνιστα ή σε πηνία (εκτός από χοντρόσυρμα)</t>
  </si>
  <si>
    <t>537</t>
  </si>
  <si>
    <t>8440'</t>
  </si>
  <si>
    <t>Μηχανές και συσκευές βιβλιοδεσίας, ό. συμπ. οι μηχανές συρραφής των φύλλων (εκτός από τις μηχανές και συσκευές της κλάσης 8441, τα πιεστήρια γενικής χρήσης, καθώς και τις μηχανές εκτύπωσης της κλάσης 8443 και τις βοηθητικές συσκευές αυτών)</t>
  </si>
  <si>
    <t>538</t>
  </si>
  <si>
    <t>2701'</t>
  </si>
  <si>
    <t>Λιθάνθρακες. Πλίνθοι, σφαίρες και παρόμοια στερεά καύσιμα που παίρνονται από το λιθάνθρακα</t>
  </si>
  <si>
    <t>539</t>
  </si>
  <si>
    <t>4817'</t>
  </si>
  <si>
    <t>Φάκελοι, επιστολικά δελτάρια, ταχυδρομικά δελτάρια μη εικονογραφημένα και δελτάρια αλληλογραφίας, από χαρτί ή χαρτόνι, καθώς και κουτιά, θήκες και παρόμοιες μορφές από χαρτί ή χαρτόνι, που περιέχουν συλλογή ειδών αλληλογραφίας (εκτός από επιστολικά δ</t>
  </si>
  <si>
    <t>540</t>
  </si>
  <si>
    <t>541</t>
  </si>
  <si>
    <t>2938'</t>
  </si>
  <si>
    <t>Ετερογλυκοζίτες, φυσικοί ή αναπαραγμένοι με σύνθεση, τα άλατά τους, οι αιθέρες τους, οι εστέρες τους και άλλα παράγωγα</t>
  </si>
  <si>
    <t>542</t>
  </si>
  <si>
    <t>543</t>
  </si>
  <si>
    <t>544</t>
  </si>
  <si>
    <t>545</t>
  </si>
  <si>
    <t>546</t>
  </si>
  <si>
    <t>547</t>
  </si>
  <si>
    <t>1401'</t>
  </si>
  <si>
    <t>Μπαμπού, καλάμια του είδους rotin, κοινά καλάμια, βούρλα, λυγαριές, ράφια, στελέχη δημητριακών καθαρισμένα, λευκασμένα ή βαμμένα, φλούδες φιλύρας και άλλες φυτικές ύλες των ειδών που χρησιμοποιούνται κυρίως στην καλαθοποιία ή στη σπαρτοπλεκτική</t>
  </si>
  <si>
    <t>548</t>
  </si>
  <si>
    <t>6213'</t>
  </si>
  <si>
    <t>Μαντίλια και μαντιλάκια τσέπης, με μήκος πλευράς &lt;= 60 cm (εκτός των πλεκτών)</t>
  </si>
  <si>
    <t>549</t>
  </si>
  <si>
    <t>8709'</t>
  </si>
  <si>
    <t>Οχήματα-φορεία χωρίς μηχανισμό ανύψωσης, των τύπων που χρησιμοποιούνται σε εργοστάσια, αποθήκες, λιμενικές εγκαταστάσεις ή αεροδρόμια για τη μεταφορά σε μικρές αποστάσεις. Οχήματα-ελκυστήρες, των τύπων που χρησιμοποιούνται σε σιδηροδρομικούς σταθμούς</t>
  </si>
  <si>
    <t>550</t>
  </si>
  <si>
    <t>4408'</t>
  </si>
  <si>
    <t>Φύλλα για επικάλυψη (καπλαμάδες) και φύλλα πολύστρωτα αντικολλητά (κόντρα-πλακέ) έστω και συγκολλημένα και άλλη ξυλεία πριονισμένη κατά μήκος, κομμένη εγκάρσια ή ξετυλιγμένη, έστω και πλανισμένη, λειασμένη με ελαφρόπετρα ή κολλημένη με δακτυλικό αρμό</t>
  </si>
  <si>
    <t>551</t>
  </si>
  <si>
    <t>3606'</t>
  </si>
  <si>
    <t>Σιδηροδημήτριο και άλλα πυροφορικά κράματα κάθε μορφής. Μεταλδεϋδη, εξαμεθυλενοτετραμίνη και παρόμοια προϊόντα, που παρουσιάζονται σε δισκία, μικρές ράβδους ή παρόμοιες μορφές, ως καύσιμα. Καύσιμα με βάση την αλκοόλη και παρόμοια παρασκευασμένα καύσι</t>
  </si>
  <si>
    <t>552</t>
  </si>
  <si>
    <t>553</t>
  </si>
  <si>
    <t>4409'</t>
  </si>
  <si>
    <t>Ξυλεία στην οποία περιλαμβάνονται και οι σανίδες και τα πηχάκια για παρκέτα, μη συναρμολογημένα με καθορισμένη μορφή με εξοχές-γλωσσίδια, αυλάκια, εντομές, πλαγιοτομές, αρμούς σε σχήμα V, γλυφές, στρογγυλεμένη ή παρόμοια σε όλο το μήκος μίας ή περισσ</t>
  </si>
  <si>
    <t>554</t>
  </si>
  <si>
    <t>2805'</t>
  </si>
  <si>
    <t>Μέταλλα αλκαλίων ή αλκαλικών γαιών. Μέταλλα σπανίων γαιών, σκάνδιο και ύττριο, έστω και αναμειγμένα ή σε κράμα μεταξύ τους. Υδράργυρος</t>
  </si>
  <si>
    <t>555</t>
  </si>
  <si>
    <t>7229'</t>
  </si>
  <si>
    <t>Σύρματα από χαλυβοκράματα άλλα από τον ανοξείδωτο χάλυβα, περιελιγμένα ακανόνιστα ή σε πηνία (εκτός από χοντρόσυρμα)</t>
  </si>
  <si>
    <t>556</t>
  </si>
  <si>
    <t>557</t>
  </si>
  <si>
    <t>4411'</t>
  </si>
  <si>
    <t>Πλάκες-διαφράγματα από ίνες ξύλου ή άλλες ξυλώδεις ύλες, έστω και συσσωματωμένες με ρητίνες ή άλλα οργανικά συνδετικά (εκτός από πλάκες-διαφράγματα από μικρά τεμάχια, έστω και συνδυασμένες με μία ή περισσότερες πλάκες-διαφράγματα από ίνες. Ξυλεία σεα</t>
  </si>
  <si>
    <t>558</t>
  </si>
  <si>
    <t>559</t>
  </si>
  <si>
    <t>560</t>
  </si>
  <si>
    <t>561</t>
  </si>
  <si>
    <t>6907'</t>
  </si>
  <si>
    <t>Πλακάκια και πλάκες για επικάλυψη δαπέδου ή τοίχου, από κεραμευτικές ύλες, μη υαλωμένα, καθώς και μη υαλωμένες ψηφίδες, κύβοι και παρόμοια είδη για μωσαϊκά, από κεραμευτικές ύλες, έστω και πάνω σε υπόθεμα (εκτός εκείνων που είναι από πυριτικές σκόνες</t>
  </si>
  <si>
    <t>562</t>
  </si>
  <si>
    <t>9206'</t>
  </si>
  <si>
    <t>Μουσικά όργανα κρουστά [π.χ. τύμπανα, μεγαλοτύμπανα, ξυλόφωνα, κύμβαλα, χειροκρόταλα (καστανιέτες),μαράκας(maracas)]</t>
  </si>
  <si>
    <t>563</t>
  </si>
  <si>
    <t>564</t>
  </si>
  <si>
    <t>565</t>
  </si>
  <si>
    <t>566</t>
  </si>
  <si>
    <t>567</t>
  </si>
  <si>
    <t>568</t>
  </si>
  <si>
    <t>569</t>
  </si>
  <si>
    <t>570</t>
  </si>
  <si>
    <t>571</t>
  </si>
  <si>
    <t>6811'</t>
  </si>
  <si>
    <t>Τεχνουργήματα από συνδυασμό αμιάντου-τσιμέντου, κυτταρίνης-τσιμέντου ή παρόμοιες ύλες</t>
  </si>
  <si>
    <t>572</t>
  </si>
  <si>
    <t>573</t>
  </si>
  <si>
    <t>9303'</t>
  </si>
  <si>
    <t>Πυροβόλα όπλα και παρόμοια είδη, τα οποία χρησιμοποιούν την εκρηκτική δύναμη της πυρίτιδας, π.χ. τουφέκια κυνηγιού και σκοποβολής, πυροβόλα όπλα που οπλίζονται από την κάννη, πιστόλια φωτοβολίδων και άλλα είδη κατασκευασμένα μόνο για την εκτόξευση φω</t>
  </si>
  <si>
    <t>574</t>
  </si>
  <si>
    <t>575</t>
  </si>
  <si>
    <t>5503'</t>
  </si>
  <si>
    <t>Ίνες μη συνεχείς, συνθετικές, που δεν είναι λαναρισμένες, χτενισμένες ή με άλλο τρόπο παρασκευασμένες για νηματοποίηση</t>
  </si>
  <si>
    <t>576</t>
  </si>
  <si>
    <t>577</t>
  </si>
  <si>
    <t>578</t>
  </si>
  <si>
    <t>0710'</t>
  </si>
  <si>
    <t>Λαχανικά, άβραστα ή βρασμένα στο νερό ή στον ατμό, κατεψυγμένα</t>
  </si>
  <si>
    <t>579</t>
  </si>
  <si>
    <t>3703'</t>
  </si>
  <si>
    <t>Χαρτί, χαρτόνια και υφαντικά, φωτογραφικά, ευαισθητοποιημένα, που δεν έχουν εκτεθεί στο φως</t>
  </si>
  <si>
    <t>580</t>
  </si>
  <si>
    <t>581</t>
  </si>
  <si>
    <t>582</t>
  </si>
  <si>
    <t>5902'</t>
  </si>
  <si>
    <t>Φύλλα υφασμένα για επίσωτρα με πεπιεσμένο αέρα, που λαμβάνονται από νήματα υψηλής αντοχής από νάυλον ή από άλλα πολυαμίδια, πολυεστέρες ή βισκόζη, έστω και εμβαπτισμένα διαβρεγμένα ή εμποτισμένα με καουτσούκ ή πλαστική ύλη</t>
  </si>
  <si>
    <t>583</t>
  </si>
  <si>
    <t>7313'</t>
  </si>
  <si>
    <t>Αγκαθωτό σύρμα από σίδηρο ή χάλυβα. Στριφτά σύρματα ή ταινίες, έστω και αγκαθωτά, των τύπων που χρησιμοποιούνται για περιφράξεις, από σίδηρο ή χάλυβα</t>
  </si>
  <si>
    <t>584</t>
  </si>
  <si>
    <t>7016'</t>
  </si>
  <si>
    <t>Κυβόλιθοι, πλάκες, πλακάκια, κεραμίδια και άλλα είδη, από πρεσαριστό ή χυτό γυαλί, έστω και ενισχυμένο με σύρμα ή παρόμοια υλικά για την οικοδομική (εκτός από επικολλητό γυαλί και μονωτικές πλάκες από γυαλί με πολλαπλές επιφάνειες). Γυάλινοι κύβοι κα</t>
  </si>
  <si>
    <t>585</t>
  </si>
  <si>
    <t>586</t>
  </si>
  <si>
    <t>587</t>
  </si>
  <si>
    <t>588</t>
  </si>
  <si>
    <t>7319'</t>
  </si>
  <si>
    <t>Βελόνες ραψίματος, βελόνες πλεξίματος, σακοράφες, βελονάκια, κοπίδια κεντήματος και παρόμοια είδη, για χρήση με το χέρι, από σίδηρο ή χάλυβα. Παραμάνες, καρφίτσες και παρόμοιες βελόνες, από σίδηρο ή χάλυβα, π.δ.κ.α.</t>
  </si>
  <si>
    <t>589</t>
  </si>
  <si>
    <t>4417'</t>
  </si>
  <si>
    <t>Εργαλεία, σκελετοί και λαβές εργαλείων, σκελετοί και λαβές για σκούπες ή ψήκτρες, από ξύλο, και καλούπια, καλαπόδια και τανυτήρες για υποδήματα, από ξύλο (εκτός από μήτρες για την κατασκευή καπέλων, μήτρες της κλάσης 8480, άλλες μηχανές και μέρη μηχα</t>
  </si>
  <si>
    <t>590</t>
  </si>
  <si>
    <t>591</t>
  </si>
  <si>
    <t>7224'</t>
  </si>
  <si>
    <t>Χαλυβοκράματα, άλλα από τον ανοξείδωτο χάλυβα, σε πλινθώματα (τύπους) ή άλλες πρωτογενείς μορφές (εκτός από πλινθωμένα απορρίμματα και προϊόντα που έχουν ληφθεί με συνεχή χύτευση). Ημιτελή προϊόντα από χαλυβοκράματα, άλλα από τον ανοξείδωτο χάλυβα</t>
  </si>
  <si>
    <t>592</t>
  </si>
  <si>
    <t>3914'</t>
  </si>
  <si>
    <t>Ιοντοανταλλάκτες με βάση τα πολυμερή των κλάσεων 3901 έως 3913, σε αρχικές μορφές</t>
  </si>
  <si>
    <t>593</t>
  </si>
  <si>
    <t>3404'</t>
  </si>
  <si>
    <t>Κεριά τεχνητά και κεριά παρασκευασμένα</t>
  </si>
  <si>
    <t>594</t>
  </si>
  <si>
    <t>595</t>
  </si>
  <si>
    <t>596</t>
  </si>
  <si>
    <t>9024'</t>
  </si>
  <si>
    <t>Μηχανές και συσκευές για τον έλεγχο της σκληρότητας, της αντοχής σε εφελκυσμό ή συμπίεση, της ελαστικότητας ή άλλων μηχανικών ιδιοτήτων των υλικών (π.χ. μετάλλων, ξύλου, υφαντικών υλών, χαρτιού, πλαστικών υλών)</t>
  </si>
  <si>
    <t>597</t>
  </si>
  <si>
    <t>598</t>
  </si>
  <si>
    <t>599</t>
  </si>
  <si>
    <t>6903'</t>
  </si>
  <si>
    <t>Αποστακτήρες σε σχήμα κεράτου, χωνευτήρια, θάλαμοι κλιβάνων, πυρίμαχοι εγχυτήρες, εμφράγματα, στηρίγματα, δοχεία κυπελλώσεως, σωλήνες, προστατευτικοί σωλήνες, ράβδοι και άλλα πυρίμαχα κεραμευτικά είδη (εκτός εκείνων που είναι από πυριτικές σκόνες απο</t>
  </si>
  <si>
    <t>600</t>
  </si>
  <si>
    <t>601</t>
  </si>
  <si>
    <t>5404'</t>
  </si>
  <si>
    <t>Νήματα μονόινα συνθετικά με &gt;= 67 decitex των οποίων η μεγαλύτερη διάσταση της εγκάρσιας τομής είναι &lt;= 1 mm. Λουρίδες και παρόμοιες μορφές π.χ. τεχνητό άχυρο από συνθετικές υφαντικές ύλες, των οποίων το ορατό πλάτος είναι &lt;= 5 mm</t>
  </si>
  <si>
    <t>602</t>
  </si>
  <si>
    <t>603</t>
  </si>
  <si>
    <t>4003'</t>
  </si>
  <si>
    <t>Καουτσούκ αναγεννημένο σε αρχικές μορφές ή σε πλάκες, φύλλα ή ταινίες</t>
  </si>
  <si>
    <t>604</t>
  </si>
  <si>
    <t>0805'</t>
  </si>
  <si>
    <t>Εσπεριδοειδή, νωπά ή ξερά</t>
  </si>
  <si>
    <t>605</t>
  </si>
  <si>
    <t>9114'</t>
  </si>
  <si>
    <t>Μέρη ρολογιών, π.δ.κ.α.</t>
  </si>
  <si>
    <t>606</t>
  </si>
  <si>
    <t>9103'</t>
  </si>
  <si>
    <t>Ρολόγια με μηχανισμό ρολογιού τσέπης ή χεριού (εκτός από ρολόγια του χεριού, της τσέπης και παρόμοια ρολόγια της κλάσης 9101 ή 9102, καθώς και ρολόγια για τους πίνακες των οργάνων ελέγχου και παρόμοια ρολόγια της κλάσης 9104)</t>
  </si>
  <si>
    <t>607</t>
  </si>
  <si>
    <t>608</t>
  </si>
  <si>
    <t>0303'</t>
  </si>
  <si>
    <t>Ψάρια, βρώσιμα, κατεψυγμένα (εκτός από φιλέτα και από άλλη σάρκα ψαριών της κλάσης 0304)</t>
  </si>
  <si>
    <t>609</t>
  </si>
  <si>
    <t>8701'</t>
  </si>
  <si>
    <t>Ελκυστήρες αυτοκίνητα οχήματα (εκτός από τα οχήματα-ελκυστήρες της κλάσης 8709)</t>
  </si>
  <si>
    <t>610</t>
  </si>
  <si>
    <t>9201'</t>
  </si>
  <si>
    <t>Πιάνα, ό. συμπ. τα αυτόματα πιάνα. Τσέμπαλα και άλλα έγχορδα όργανα με κλίμακα πλήκτρων</t>
  </si>
  <si>
    <t>611</t>
  </si>
  <si>
    <t>612</t>
  </si>
  <si>
    <t>8522'</t>
  </si>
  <si>
    <t>Μέρη και εξαρτήματα, που σαφώς προορίζονται για αποκλειστική ή κύρια χρήση στις συσκευές αναπαραγωγής και εγγραφής του ήχου, καθώς και στα μαγνητοσκόπια εγγραφής εικόνας και ήχου ή αναπαραγωγής του ήχου π.δ.κ.α.</t>
  </si>
  <si>
    <t>613</t>
  </si>
  <si>
    <t>6002'</t>
  </si>
  <si>
    <t xml:space="preserve">Υφάσματα πλεκτά (εκτός των βελούδων και πλουσών - ό. συμπ. και τα υφάσματα με την ονομασία με μακρύ τρίχωμα, των βροχιδωτών υφασμάτων, των ετικετών, των εμβλημάτων και των παρομοίων ειδών, καθώς και των εμποτισμένων, επιχρισμένων, επικαλυμμένων ή με </t>
  </si>
  <si>
    <t>614</t>
  </si>
  <si>
    <t>615</t>
  </si>
  <si>
    <t>616</t>
  </si>
  <si>
    <t>5602'</t>
  </si>
  <si>
    <t>Πιλήματα, έστω και εμποτισμένα, επιχρισμένα, επικαλυμμένα ή με απανωτές στρώσεις, π.δ.κ.α.</t>
  </si>
  <si>
    <t>617</t>
  </si>
  <si>
    <t>9205'</t>
  </si>
  <si>
    <t>Πνευστά μουσικά όργανα, π.χ. κλαρινέτα, τρομπέτες και γκάιντες (εκτός από εκκλησιαστικά όργανα)</t>
  </si>
  <si>
    <t>618</t>
  </si>
  <si>
    <t>8476'</t>
  </si>
  <si>
    <t>Αυτόματοι πωλητές προϊόντων (π.χ. αυτόματοι πωλητές γραμματοσήμων, τσιγάρων, τροφίμων ή ποτών), ό. συμπ. οι αυτόματες μηχανές μετατροπής συναλλάγματος</t>
  </si>
  <si>
    <t>619</t>
  </si>
  <si>
    <t>620</t>
  </si>
  <si>
    <t>2812'</t>
  </si>
  <si>
    <t>Αλογονούχα και οξυαλογονούχα των μη μεταλλικών στοιχείων</t>
  </si>
  <si>
    <t>621</t>
  </si>
  <si>
    <t>622</t>
  </si>
  <si>
    <t>2713'</t>
  </si>
  <si>
    <t>Οπτάνθρακας (κοκ) από πετρέλαιο, άσφαλτος από πετρέλαιο και άλλα υπολείμματα των λαδιών πετρελαίου ή των ασφαλτούχων ορυκτών</t>
  </si>
  <si>
    <t>623</t>
  </si>
  <si>
    <t>624</t>
  </si>
  <si>
    <t>6906'</t>
  </si>
  <si>
    <t>Σωλήνες, σωληνώσεις, υδρορροές καθώς και σύνδεσμοι, εξαρτήματα σύμπλεξης και ζεύκτες σωληνώσεων, από κεραμευτικές ύλες (εκτός εκείνων που είναι από πυριτικές σκόνες απολιθωμάτων ή από παρόμοιες πυριτικές γαίες, των πυρίμαχων κεραμευτικών ειδών, των α</t>
  </si>
  <si>
    <t>625</t>
  </si>
  <si>
    <t>4504'</t>
  </si>
  <si>
    <t>Φελλός συσσωματωμένος, με ή χωρίς συνδετική ουσία, και τεχνουργήματα από συσσωματωμένο φελλό (εκτός από υποδήματα και τα μέρη τους, εσωτερικά πέλματα, έστω και κινητά. Καλύμματα κεφαλής και τα μέρη τους. Τάπες και κυνηγετικών φυσιγγιών. Παιχνίδια για</t>
  </si>
  <si>
    <t>626</t>
  </si>
  <si>
    <t>5811'</t>
  </si>
  <si>
    <t>Υφαντουργικά προϊόντα, με βάττες, σε τόπια (με το μέτρο), που αποτελούνται από μια ή περισσότερες στρώσεις από υφαντικές ύλες, συνδυασμένες με μια ύλη παραγεμίσματος, συγκρατημένα κατά διαστήματα ή αλλιώς διαχωρισμένα (εκτός από τα κεντήματα της κλάσ</t>
  </si>
  <si>
    <t>627</t>
  </si>
  <si>
    <t>4803'</t>
  </si>
  <si>
    <t>Χαρτί καθαριότητας (υγείας), χαρτί που χρησιμοποιείται για πετσέτες χεριών, για πετσέτες και παρόμοια χαρτιά οικιακής χρήσης, υγιεινής ή καθαριότητας, χαρτοβάμβακας και επίπεδες επιφάνειες από ίνες κυτταρίνης, έστω και ρυτιδωμένα, πτυχωτά, ανάγλυφα,δ</t>
  </si>
  <si>
    <t>628</t>
  </si>
  <si>
    <t>5802'</t>
  </si>
  <si>
    <t>Υφάσματα φλοκωτά σπογγώδους μορφής καθώς και φουντωτά υφαντουργικά προϊόντα (εκτός των ειδών κορδελοποιίας της κλάσης 5806, των ταπήτων και άλλων επενδύσεων δαπέδου)</t>
  </si>
  <si>
    <t>629</t>
  </si>
  <si>
    <t>4807'</t>
  </si>
  <si>
    <t>Χαρτί και χαρτόνια συναρμολογημένα επίπεδα με συγκόλληση, χωρίς επίχριση ή επάλειψη στην επιφάνεια ούτε εμποτισμένα, έστω και ενισχυμένα εσωτερικά, σε κυλίνδρους ή σε φύλλα σύμφωνα με τη σημείωση 7α) ή 7β) του κεφαλαίου 48</t>
  </si>
  <si>
    <t>630</t>
  </si>
  <si>
    <t>4410'</t>
  </si>
  <si>
    <t>Πλάκες-διαφράγματα από μικρά τεμάχια και παρόμοιες πλάκες-διαφράγματα από ξύλο ή άλλες ξυλώδεις ύλες, έστω και συσσωματωμένες με ρητίνες ή άλλες οργανικές συνδετικές ύλες (εκτός από πλάκες-διαφράγματα από ίνες, πλάκες-διαφράγματα από μικρά τεμάχια σε</t>
  </si>
  <si>
    <t>631</t>
  </si>
  <si>
    <t>Αρώματα και κολώνιες (εκτός από λοσιόν ξυρίσματος λοσιόν after shave και αποσμητικά σώματος, καθώς και εκτός από λοσιόν για τα μαλλιά)</t>
  </si>
  <si>
    <t>632</t>
  </si>
  <si>
    <t>2828'</t>
  </si>
  <si>
    <t>Υποχλωριώδη. Υποχλωριώδες του ασβεστίου του εμπορίου. Χλωριώδη. Υποβρωμιώδη</t>
  </si>
  <si>
    <t>633</t>
  </si>
  <si>
    <t>634</t>
  </si>
  <si>
    <t>635</t>
  </si>
  <si>
    <t>636</t>
  </si>
  <si>
    <t>7104'</t>
  </si>
  <si>
    <t>Ημιπολύτιμες και παρόμοιες πέτρες, συνθετικές ή ανασχηματισμένες, έστω και κατεργασμένες ή ταιριασμένες, αλλά όχι σε αρμαθιές, ούτε δεμένες σε κόσμημα, καθώς και συνθετικές ή ανασχηματισμένες ημιπολύτιμες και παρόμοιες πέτρες, όχι ταιριασμένες, προσω</t>
  </si>
  <si>
    <t>637</t>
  </si>
  <si>
    <t>638</t>
  </si>
  <si>
    <t>2837'</t>
  </si>
  <si>
    <t>Κυανιούχα, οξυκυανιούχα και σύμπλοκα κυανιούχα</t>
  </si>
  <si>
    <t>639</t>
  </si>
  <si>
    <t>0410'</t>
  </si>
  <si>
    <t>Αυγά χελωνών, χελιδονοφωληές και άλλα προϊόντα βρώσιμα ζωϊκής προέλευσης, π.δ.κ.α.</t>
  </si>
  <si>
    <t>640</t>
  </si>
  <si>
    <t>0505'</t>
  </si>
  <si>
    <t>Δέρματα και άλλα μέρη πτηνών, με τα φτερά ή πούπουλά τους, φτερά και μέρη φτερών, έστω και κομμένα στα άκρα, πούπουλα, ακατέργαστα ή απλά καθαρισμένα, απολυμασμένα ή που έχουν υποστεί κατεργασία με σκοπό τη διατήρησή τους καθώς και σκόνες και απορρίμ</t>
  </si>
  <si>
    <t>641</t>
  </si>
  <si>
    <t>642</t>
  </si>
  <si>
    <t>9007'</t>
  </si>
  <si>
    <t>Κινηματογραφικές μηχανές λήψης και μηχανές προβολής ταινιών, έστω και με ενσωματωμένες συσκευές εγγραφής ή αναπαραγωγής του ήχου (εκτός από συσκευές βιντεοτεχνικής)</t>
  </si>
  <si>
    <t>643</t>
  </si>
  <si>
    <t>7322'</t>
  </si>
  <si>
    <t>Σώματα καλοριφέρ για την κεντρική θέρμανση, που δεν θερμαίνονται ηλεκτρικά, και μέρη αυτών, από σίδηρο ή χάλυβα. Γεννήτριες και διανεμητές θερμού αέρα (ό. συμπ. οι διανεμητές που μπορούν να λειτουργήσουν και ως διανεμητές δροσερού ή κλιματιζόμενου αέ</t>
  </si>
  <si>
    <t>644</t>
  </si>
  <si>
    <t>2809'</t>
  </si>
  <si>
    <t>Διφωσφορικό πεντοξείδιο. Φωσφορικό οξύ και πολυφωσφορικά οξέα</t>
  </si>
  <si>
    <t>645</t>
  </si>
  <si>
    <t>2814'</t>
  </si>
  <si>
    <t>Αμμωνία άνυδρη ή σε υδατικό διάλυμα (υγρή αμμωνία)</t>
  </si>
  <si>
    <t>646</t>
  </si>
  <si>
    <t>5403'</t>
  </si>
  <si>
    <t>Νήματα από τεχνητές ίνες συνεχείς, στα οποία περιλαμβάνονται και τα μονόινα τεχνητά με &lt; 67 decitex (εκτός από νήματα για ράψιμο και νήματα συσκευασμένα για τη λιανική πώληση)</t>
  </si>
  <si>
    <t>647</t>
  </si>
  <si>
    <t>8475'</t>
  </si>
  <si>
    <t>Μηχανές για τη συναρμολόγηση των ηλεκτρικών λαμπτήρων που αποτελούνται από γυάλινη φύσιγγα ή γυάλινο σωλήνα, των ηλεκτρονικών λυχνιών ή των λαμπτήρων για την παραγωγή αστραπιαίου φωτός (φλας). Μηχανές για την παραγωγή ή την κατεργασία σε θερμή κατάστ</t>
  </si>
  <si>
    <t>648</t>
  </si>
  <si>
    <t>5406'</t>
  </si>
  <si>
    <t>Νήματα από συνθετικές ή τεχνητές ίνες, συνεχείς, συσκευασμένα για τη λιανική πώληση</t>
  </si>
  <si>
    <t>649</t>
  </si>
  <si>
    <t>650</t>
  </si>
  <si>
    <t>5311'</t>
  </si>
  <si>
    <t>Υφάσματα από φυτικές υφαντικές ίνες και υφάσματα από νήματα από χαρτί (εκτός από υφάσματα από λινάρι, υφάσματα από γιούτα ή άλλες υφαντικές ίνες που προέρχονται από το εσωτερικό του φλοιού βίβλος ορισμένης κατηγορίας φυτών της κλάσης 5303 και υφάσματ</t>
  </si>
  <si>
    <t>651</t>
  </si>
  <si>
    <t>3806'</t>
  </si>
  <si>
    <t>Κολοφώνια και ρητινικά οξέα, καθώς και τα παράγωγά τους. Αιθέριο έλαιο κολοφωνίου και έλαια κολοφωνίου. Γόμες λιωμένες</t>
  </si>
  <si>
    <t>652</t>
  </si>
  <si>
    <t>4007'</t>
  </si>
  <si>
    <t>Νήματα και σχοινιά από βουλκανισμένο καουτσούκ (εκτός από απλά γυμνά νήματα των οποίων η διάσταση της εγκάρσιας τομής είναι &gt; 5 mm, καθώς και εκτός από υφαντικές ύλες συνδυασμένες με νήματα από καουτσούκ π.χ. νήματα και σχοινιά επικαλυμμένα με υφαντι</t>
  </si>
  <si>
    <t>653</t>
  </si>
  <si>
    <t>2845'</t>
  </si>
  <si>
    <t>Ισότοπα, μη ραδιενεργά. Ανόργανες ή οργανικές ενώσεις τους, καθορισμένης ή μη χημικής σύστασης</t>
  </si>
  <si>
    <t>654</t>
  </si>
  <si>
    <t>655</t>
  </si>
  <si>
    <t>4304'</t>
  </si>
  <si>
    <t>Γουνοδέρματα τεχνητά (εκτός από γάντια που φέρουν ταυτόχρονα τεχνητά γουνοδέρματα και δέρμα, υποδήματα και καλύμματα κεφαλής και μέρη αυτών, καθώς και εκτός από είδη του κεφαλαίου 95 π.χ. παιχνίδια για παιδιά και ενήλικες, όργανα αθλητισμού)</t>
  </si>
  <si>
    <t>656</t>
  </si>
  <si>
    <t>7008'</t>
  </si>
  <si>
    <t>Μονωτικές πλάκες από γυαλί με πολλαπλές επιφάνειες</t>
  </si>
  <si>
    <t>657</t>
  </si>
  <si>
    <t>7409'</t>
  </si>
  <si>
    <t>Ελάσματα και ταινίες, από χαλκό, με πάχος &gt; 0,15 mm (εκτός από ανεπτυγμένα ελάσματα και ταινίες, καθώς και μονωμένες ταινίες για την ηλεκτροτεχνία)</t>
  </si>
  <si>
    <t>658</t>
  </si>
  <si>
    <t>659</t>
  </si>
  <si>
    <t>0604'</t>
  </si>
  <si>
    <t>Φυλλώματα, φύλλα, κλαδιά και άλλα μέρη φυτών, χωρίς άνθη ούτε μπουμπούκια ανθέων, και πρασινάδες, βρύα και λειχήνες, για ανθοδέσμες ή διακοσμήσεις, νωπά, αποξεραμένα, λευκασμένα, βαμμένα, διαβρεγμένα ή αλλιώς παρασκευασμένα</t>
  </si>
  <si>
    <t>660</t>
  </si>
  <si>
    <t>661</t>
  </si>
  <si>
    <t>662</t>
  </si>
  <si>
    <t>9601'</t>
  </si>
  <si>
    <t>Ελεφαντόδοντο, κόκκαλο, χελωνόστρακο, κέρατα ζώων κάθε είδους, κοράλι, μαργαροκόγχη και άλλες ζωικές ύλες για λάξευση, κατεργασμένα, και τεχνουργήματα από τις ύλες αυτές (ό. συμπ. τα τεχνουργήματα που λαμβάνονται με χύτευση), π.δ.κ.α.</t>
  </si>
  <si>
    <t>663</t>
  </si>
  <si>
    <t>664</t>
  </si>
  <si>
    <t>7103'</t>
  </si>
  <si>
    <t>Πολύτιμες και ημιπολύτιμες πέτρες, έστω και κατεργασμένες ή ταιριασμένες, αλλά όχι σε αρμαθιές, ούτε δεμένες σε κόσμημα, καθώς και πολύτιμες και ημιπολύτιμες πέτρες, όχι ταιριασμένες, προσωρινά σε αρμαθιές για τη διευκόλυνση της μεταφοράς (εκτός απόδ</t>
  </si>
  <si>
    <t>665</t>
  </si>
  <si>
    <t>666</t>
  </si>
  <si>
    <t>9508'</t>
  </si>
  <si>
    <t>Περιστρεφόμενα οχήματα για διασκέδαση, κούνιες, περίπτερα σκοποβολής και άλλα είδη πλανόδιων επιχειρήσεων. Τσίρκα, θηριοτροφεία και περιοδεύοντες θίασοι (εκτός από περίπτερα πώλησης εμπορευμάτων - ό. συμπ. τα περίπτερα για την πώληση ορισμένων εμπορε</t>
  </si>
  <si>
    <t>667</t>
  </si>
  <si>
    <t>668</t>
  </si>
  <si>
    <t>669</t>
  </si>
  <si>
    <t>1212'</t>
  </si>
  <si>
    <t>Χαρούπια, φύκια, ζαχαρότευτλα και ζαχαροκάλαμα, νωπά, διατηρημένα με απλή ψύξη, κατεψυγμένα ή αποξεραμένα, έστω και σε σκόνη. Κουκούτσια και αμύγδαλα καρπών και άλλα φυτικά προϊόντα, στα οποία περιλαμβάνονται και οι μη φρυγμένες ρίζες κιχωρίου της πο</t>
  </si>
  <si>
    <t>670</t>
  </si>
  <si>
    <t>671</t>
  </si>
  <si>
    <t>1518'</t>
  </si>
  <si>
    <t>Λίπη και λάδια ζωικής ή φυτικής προέλευσης και τα κλάσματά τους, θερμικά επεξεργασμένα (βρασμένα ή ψημένα), οξειδωμένα, αφυδατωμένα, θειωμένα, εμφυσημένα, πολυμερισμένα με απλή θέρμανση ή αλλιώς χημικώς τροποποιημένα, μείγματα και παρασκευάσματα μη β</t>
  </si>
  <si>
    <t>672</t>
  </si>
  <si>
    <t>2506'</t>
  </si>
  <si>
    <t>Χαλαζίας (εκτός από άμμο χαλαζιακή). Χαλαζίτες, έστω και χονδρικά κατεργασμένοι ή απλά κομμένοι, με πριόνι ή άλλο τρόπο, σε όγκους ή πλάκες σχήματος τετραγώνου ή ορθογωνίου</t>
  </si>
  <si>
    <t>673</t>
  </si>
  <si>
    <t>8446'</t>
  </si>
  <si>
    <t>Αργαλειοί</t>
  </si>
  <si>
    <t>674</t>
  </si>
  <si>
    <t>675</t>
  </si>
  <si>
    <t>4012'</t>
  </si>
  <si>
    <t>Επίσωτρα αναγομωμένα ή μεταχειρισμένα, από καουτσούκ. Επίσωτρα συμπαγή ή κοίλα, πέλματα επισώτρων με πιεσμένο αέρα, που μπορούν να αφαιρούνται και να ξανατοποθετούνται, και εσωτερικές προστατευτικές ταινίες ελαστικών (τιράντες), από καουτσούκ</t>
  </si>
  <si>
    <t>676</t>
  </si>
  <si>
    <t>7214'</t>
  </si>
  <si>
    <t>Ράβδοι από σίδηρο ή από όχι σε κράμα χάλυβα, που έχουν απλώς σφυρηλατηθεί, ελαθεί, εφελκυσθεί ή διελαθεί σε θερμή κατάσταση, καθώς και εκείνες που έχουν υποστεί στρίψιμο μετά την έλαση</t>
  </si>
  <si>
    <t>677</t>
  </si>
  <si>
    <t>6701'</t>
  </si>
  <si>
    <t>Δέρματα και άλλα μέρη από πτηνά, με τα φτερά ή τα πούπουλά τους, φτερά, μέρη από φτερά, πούπουλα και είδη από τις ύλες αυτές (εκτός από τα είδη της κλάσης 0505, τους κατεργασμένους καλάμους και τα στελέχη των φτερών, υποδήματα και καλύμματα κεφαλής,ε</t>
  </si>
  <si>
    <t>678</t>
  </si>
  <si>
    <t>7212'</t>
  </si>
  <si>
    <t>Πλατέα προϊόντα έλασης από σίδηρο ή από όχι σε κράμα χάλυβα, με πλάτος &lt; 600 mm, που έχουν ελαθεί σε θερμή ή σε ψυχρή κατάσταση, επιστρωμένα με άλλο μέταλλο ή επενδυμένα</t>
  </si>
  <si>
    <t>679</t>
  </si>
  <si>
    <t>680</t>
  </si>
  <si>
    <t>681</t>
  </si>
  <si>
    <t>682</t>
  </si>
  <si>
    <t>5606'</t>
  </si>
  <si>
    <t>Νήματα περιτυλιγμένα με άλλα νήματα από υφαντικές ίνες, λουρίδες και παρόμοιες μορφές των κλάσεων 5404 ή 5405 περιτυλιγμένα με νήματα από υφαντικές ίνες, νήματα σενίλλης και νήματα με την ονομασία αλυσιδίτσα (εκτός από μεταλλικές κλωστές και νήματα ε</t>
  </si>
  <si>
    <t>683</t>
  </si>
  <si>
    <t>2823'</t>
  </si>
  <si>
    <t>Οξείδια του τιτανίου</t>
  </si>
  <si>
    <t>684</t>
  </si>
  <si>
    <t>685</t>
  </si>
  <si>
    <t>3505'</t>
  </si>
  <si>
    <t>Δεξτρίνη και άλλα τροποποιημένα άμυλα κάθε είδους, π.χ. τα προζελατινοποιημένα ή εστεροποιημένα άμυλα κάθε είδους. Κόλλες με βάση τα άμυλα κάθε είδους, τη δεξτρίνη ή άλλα τροποποιημένα άμυλα κάθε είδους (εκτός από εκείνες που είναι συσκευασμένες γιατ</t>
  </si>
  <si>
    <t>686</t>
  </si>
  <si>
    <t>2842'</t>
  </si>
  <si>
    <t>Άλατα των ανόργανων οξέων ή υπεροξοοξέων (εκτός από των οξομεταλλικών ή υπεροξομεταλλικών, καθώς και εκτός από αζωτίδια)</t>
  </si>
  <si>
    <t>687</t>
  </si>
  <si>
    <t>8435'</t>
  </si>
  <si>
    <t>Πιεστήρια, μύλοι και παρόμοιες μηχανές και συσκευές, για την παρασκευή κρασιού, μούστου, χυμών φρούτων ή παρόμοιων ποτών (εκτός από μηχανές και συσκευές για επεξεργασία των ποτών αυτών, ό. συμπ. οι φυγόκεντρες μηχανές, τα ηθμοπιεστήρια και άλλες διηθ</t>
  </si>
  <si>
    <t>688</t>
  </si>
  <si>
    <t>7613'</t>
  </si>
  <si>
    <t>Δοχεία από αργίλιο για συμπιεσμένα ή υγροποιημένα αέρια</t>
  </si>
  <si>
    <t>689</t>
  </si>
  <si>
    <t>690</t>
  </si>
  <si>
    <t>8420'</t>
  </si>
  <si>
    <t>Καλάνδρες και έλαστρα (εκτός από έλαστρα για μέταλλα και μηχανές έλασης γυαλιού), καθώς και κύλινδροι για τις μηχανές αυτές</t>
  </si>
  <si>
    <t>691</t>
  </si>
  <si>
    <t>8209'</t>
  </si>
  <si>
    <t>Πλακίδια, βέργες, μύτες και παρόμοια αντικείμενα για εργαλεία, μη συναρμολογημένα, από φρυγμένα μεταλλικά καρβίδια ή από κεραμομεταλλουργικές συνδέσεις</t>
  </si>
  <si>
    <t>692</t>
  </si>
  <si>
    <t>693</t>
  </si>
  <si>
    <t>694</t>
  </si>
  <si>
    <t>0603'</t>
  </si>
  <si>
    <t>Άνθη και μπουμπούκια ανθέων, κομμένα, για ανθοδέσμες ή διακοσμήσεις, νωπά, αποξεραμένα, λευκασμένα, βαμμένα, διαβρεγμένα ή αλλιώς παρασκευασμένα</t>
  </si>
  <si>
    <t>695</t>
  </si>
  <si>
    <t>696</t>
  </si>
  <si>
    <t>697</t>
  </si>
  <si>
    <t>4401'</t>
  </si>
  <si>
    <t>Καυσόξυλα σε κυλίνδρους, κούτσουρα, μικρά κλαδιά, δεμάτια ή με παρόμοιες μορφές. Ξυλεία σε πλακίδια ή σε μικρά τεμάχια. Πριονίδια, απορρίμματα και θραύσματα ξύλου, έστω και συσσωματωμένα σε μορφή κούτσουρων, πλίνθων, τροχίσκων ή σε παρόμοιες μορφές</t>
  </si>
  <si>
    <t>698</t>
  </si>
  <si>
    <t>5511'</t>
  </si>
  <si>
    <t>Νήματα από συνθετικές ή τεχνητές ίνες, μη συνεχείς, συσκευασμένα για τη λιανική πώληση (εκτός από τα νήματα για ράψιμο)</t>
  </si>
  <si>
    <t>699</t>
  </si>
  <si>
    <t>2844'</t>
  </si>
  <si>
    <t>Στοιχεία και ισότοπα, χημικά, ραδιενεργά, στα οποία περιλαμβάνονται και τα χημικά στοιχεία και ισότοπα σχάσιμα και γόνιμα, και οιενώσεις τους. Μείγματα και κατάλοιπα που περιέχουν τα προϊόντα αυτά</t>
  </si>
  <si>
    <t>700</t>
  </si>
  <si>
    <t>2912'</t>
  </si>
  <si>
    <t>Αλδεϋδες, έστω και αν περιέχουν άλλες οξυγονούχες ομάδες. Πολυμερή κυκλικά των αλδεϋδών. Παραφορμαλδεϋδή</t>
  </si>
  <si>
    <t>701</t>
  </si>
  <si>
    <t>702</t>
  </si>
  <si>
    <t>2815'</t>
  </si>
  <si>
    <t>Υδροξείδιο του νατρίου καυστική σόδα. Υδροξείδιο του καλίου καυστική ποτάσα. Υπεροξείδια του νατρίου ή του καλίου</t>
  </si>
  <si>
    <t>703</t>
  </si>
  <si>
    <t>7220'</t>
  </si>
  <si>
    <t>Πλατέα προϊόντα έλασης από ανοξείδωτο χάλυβα, με πλάτος &lt; 600 mm, που έχουν ελαθεί σε θερμή ή σε ψυχρή κατάσταση</t>
  </si>
  <si>
    <t>704</t>
  </si>
  <si>
    <t>2516'</t>
  </si>
  <si>
    <t>Γρανίτης, πορφυρίτης, βασάλτης, ψαμμίτης και άλλες πέτρες για πελέκημα ή χτίσιμο, έστω και χοντρικά κατεργασμένα ή απλά κομμένα, με πριόνι ή άλλο τρόπο σε όγκους ή πλάκες σχήματος τετραγώνου ή ορθογωνίου (εκτός από αυτά με μορφή κόκκων, θραυσμάτων κα</t>
  </si>
  <si>
    <t>705</t>
  </si>
  <si>
    <t>6801'</t>
  </si>
  <si>
    <t>Κυβόλιθοι για λιθόστρωτα δρόμων, κράσπεδα πεζοδρομίων και πλάκες για στρώσιμο, από φυσικές πέτρες (εκτός από αυτές του σχιστόλιθου)</t>
  </si>
  <si>
    <t>706</t>
  </si>
  <si>
    <t>707</t>
  </si>
  <si>
    <t>8106'</t>
  </si>
  <si>
    <t>Βισμούθιο και τεχνουργήματα από βισμούθιο, π.δ.κ.α. Απορρίμματα και θραύσματα, από βισμούθιο (εκτός από τέφρες και υπολείμματα, που περιέχουν βισμούθιο)</t>
  </si>
  <si>
    <t>708</t>
  </si>
  <si>
    <t>709</t>
  </si>
  <si>
    <t>1008'</t>
  </si>
  <si>
    <t>Φαγόπυρο το εδώδιμο (μαύρο σιτάρι), κεχρί, κεχρί το μακρό και άλλα δημητριακά (εκτός από σιτάρι και σμιγάδι, σίκαλη, κριθάρι, βρώμη, καλαμπόκι, ρύζι και σόργο σε κόκκους)</t>
  </si>
  <si>
    <t>710</t>
  </si>
  <si>
    <t>711</t>
  </si>
  <si>
    <t>4806'</t>
  </si>
  <si>
    <t xml:space="preserve">Χαρτί και χαρτόνια που λαμβάνονται με τη χρήση θειικού οξέος, χαρτί αδιάβροχο σε λίπη (greaseproof), χαρτί διάφανο αντιγραφής και χαρτί με την ονομασία κρυσταλλοειδές και άλλα χαρτιά που έχουν υποστεί κατεργασία με καλάνδρα, διαφανή ή ημιδιαφανή, σε </t>
  </si>
  <si>
    <t>712</t>
  </si>
  <si>
    <t>9604'</t>
  </si>
  <si>
    <t>Κόσκινα (εκτός από απλά κόσκινα αποστράγγισης)</t>
  </si>
  <si>
    <t>713</t>
  </si>
  <si>
    <t>714</t>
  </si>
  <si>
    <t>715</t>
  </si>
  <si>
    <t>716</t>
  </si>
  <si>
    <t>717</t>
  </si>
  <si>
    <t>718</t>
  </si>
  <si>
    <t>3104'</t>
  </si>
  <si>
    <t>Λιπάσματα ορυκτά ή χημικά καλιούχα (εκτός από αυτά που παρουσιάζονται είτε σε δισκία ή παρόμοια σχήματα, είτε σε συσκευασίες με μεικτό βάρος &lt;= 10 kg)</t>
  </si>
  <si>
    <t>719</t>
  </si>
  <si>
    <t>5904'</t>
  </si>
  <si>
    <t>Λινοτάπητες, έστω και κομμένοι. Επενδύσεις δαπέδου που αποτελούνται από επίχρισμα ή επικάλυμμα που εφαρμόζεται επάνω σε υπόθεμα από υφαντική ύλη,έστω και κομμένες</t>
  </si>
  <si>
    <t>720</t>
  </si>
  <si>
    <t>7101'</t>
  </si>
  <si>
    <t>Μαργαριτάρια φυσικά ή από καλλιέργεια, είτε είναι κατεργασμένα ή διαβαθμισμένα είτε όχι, αλλά όχι σε αρμαθιές, ούτε δεμένα σε κόσμημα, καθώς και μαργαριτάρια φυσικά ή από καλλιέργεια, προσωρινά σε αρμαθιές για τη διευκόλυνση της μεταφοράς (εκτός απόα</t>
  </si>
  <si>
    <t>721</t>
  </si>
  <si>
    <t>1404'</t>
  </si>
  <si>
    <t>Φυτικά προϊόντα π.δ.κ.α.</t>
  </si>
  <si>
    <t>722</t>
  </si>
  <si>
    <t>2102'</t>
  </si>
  <si>
    <t>Ζύμες, ενεργές ή αδρανείς. Αλλοι αδρανείς μονοκύτταροι μικροοργανισμοί. Σκόνες για το φούσκωμα της ζύμης, παρασκευασμένες (εκτός από μονοκύτταρους μικροοργανισμούς που είναι συσκευασμένοι ως φάρμακα)</t>
  </si>
  <si>
    <t>723</t>
  </si>
  <si>
    <t>7002'</t>
  </si>
  <si>
    <t>Γυαλί σε σφαιρίδια, ράβδους, βέργες ή σωλήνες, ακατέργαστο (εκτός από μικροσφαιρίδια με διάμετρο &lt;= 1 mm, καθώς και γυάλινα σφαιρίδια που έχουν χαρακτήρα παιχνιδιού)</t>
  </si>
  <si>
    <t>724</t>
  </si>
  <si>
    <t>5704'</t>
  </si>
  <si>
    <t>Τάπητες και άλλες επενδύσεις δαπέδου από πίλημα, όχι φουντωτοί ούτε φλοκωτοί, έστω και έτοιμοι</t>
  </si>
  <si>
    <t>725</t>
  </si>
  <si>
    <t>6807'</t>
  </si>
  <si>
    <t>Τεχνουργήματα από άσφαλτο ή από παρόμοιες ύλες (π.χ. πίσσα πετρελαίου, σκληρόπισσα)</t>
  </si>
  <si>
    <t>726</t>
  </si>
  <si>
    <t>7006'</t>
  </si>
  <si>
    <t>Υαλοπίνακες ή είδη καθορισμένης μορφής από γυαλί, το οποίο είτε έχει απορροφητική, αντανακλαστική ή μη αντανακλαστική στρώση ή όχι, το οποίο είναι κυρτωμένο, με κατεργασμένα άκρα, χαραγμένο, διάτρητο, σμαλτωμένο ή αλλιώς κατεργασμένο, και το οποίο δε</t>
  </si>
  <si>
    <t>727</t>
  </si>
  <si>
    <t>5109'</t>
  </si>
  <si>
    <t>Νήματα από μαλλί ή τρίχες εκλεκτής ποιότητας, συσκευασμένα για τη λιανική πώληση</t>
  </si>
  <si>
    <t>728</t>
  </si>
  <si>
    <t>6507'</t>
  </si>
  <si>
    <t>Ταινίες εσωτερικής προστασίας, εσωτερικές επενδύσεις (φόδρες), καλύμματα, σκελετοί, γείσα και υποσάγωνα, για την πιλοποιία (εκτός των πλεκτών κεφαλόδεσμων του τύπου που χρησιμοποιούν οι αθλητές ως απορροφητικές ταινίες για την εφίδρωση)</t>
  </si>
  <si>
    <t>729</t>
  </si>
  <si>
    <t>2507'</t>
  </si>
  <si>
    <t>Καολίνη και άλλες καολινικές άργιλοι, έστω και πυρωμένες</t>
  </si>
  <si>
    <t>730</t>
  </si>
  <si>
    <t>0808'</t>
  </si>
  <si>
    <t>Μήλα, αχλάδια και κυδώνια, νωπά</t>
  </si>
  <si>
    <t>731</t>
  </si>
  <si>
    <t>7410'</t>
  </si>
  <si>
    <t>Φύλλα και λεπτές ταινίες, από χαλκό (έστω και τυπωμένα ή κολλημένα πάνω σε χαρτί, χαρτόνι, πλαστική ύλη ή παρόμοια υποθέματα), με πάχος (χωρίς το υπόθεμα) &lt;= 0,15 mm (εκτός από τα φύλλα εκτύπωσης με σίδηρο της κλάσης 3212, μεταλλικά ή επιμεταλλωμέναν</t>
  </si>
  <si>
    <t>732</t>
  </si>
  <si>
    <t>733</t>
  </si>
  <si>
    <t>4017'</t>
  </si>
  <si>
    <t>Καουτσούκ σκληρυμένο π.χ. εβονίτης σε κάθε μορφή, στο οποίο περιλαμβάνονται και τα απορρίμματα και θραύσματα. Τεχνουργήματα από καουτσούκ σκληρυμένο, π.δ.κ.α.</t>
  </si>
  <si>
    <t>734</t>
  </si>
  <si>
    <t>2942'</t>
  </si>
  <si>
    <t>Αμιγείς οργανικές ενώσεις καθορισμένης χημικής σύστασης, π.δ.κ.α.</t>
  </si>
  <si>
    <t>735</t>
  </si>
  <si>
    <t>736</t>
  </si>
  <si>
    <t>2902'</t>
  </si>
  <si>
    <t>Υδρογονάνθρακες κυκλικοί</t>
  </si>
  <si>
    <t>737</t>
  </si>
  <si>
    <t>2843'</t>
  </si>
  <si>
    <t>Πολύτιμα μέταλλα σε κολλοειδή κατάσταση. Ενώσεις ανόργανες ή οργανικές πολυτίμων μετάλλων, καθορισμένης ή μη χημικής σύστασης. Αμαλγάματα πολυτίμων μετάλλων</t>
  </si>
  <si>
    <t>738</t>
  </si>
  <si>
    <t>739</t>
  </si>
  <si>
    <t>740</t>
  </si>
  <si>
    <t>5206'</t>
  </si>
  <si>
    <t>Νήματα που αποτελούνται ως επί το πλείστον, αλλά σε ποσοστό &lt; 85% κατά βάρος, από βαμβάκι (εκτός από τα νήματα ραφής και εκτός από τα συσκευασμένα για τη λιανική πώληση)</t>
  </si>
  <si>
    <t>741</t>
  </si>
  <si>
    <t>7408'</t>
  </si>
  <si>
    <t>Σύρματα από χαλκό (εκτός από υλικό συρραφής για χειρουργική χρήση, κορδόνια, καλώδια, σχοινιά και άλλα είδη της κλάσης 7413, μονωμένα σύρματα για την ηλεκτροτεχνία και χορδές μουσικών οργάνων)</t>
  </si>
  <si>
    <t>742</t>
  </si>
  <si>
    <t>3605'</t>
  </si>
  <si>
    <t>Σπίρτα (εκτός από τα είδη πυροτεχνίας της κλάσης 3604)</t>
  </si>
  <si>
    <t>743</t>
  </si>
  <si>
    <t>8705'</t>
  </si>
  <si>
    <t>Αυτοκίνητα οχήματα ειδικών χρήσεων, που δεν είναι κατασκευασμένα κυρίως για τη μεταφορά προσώπων ή εμπορευμάτων (π.χ. αυτοκίνητα αποκομιδής οχημάτων για επισκευή, αυτοκίνητα-γερανοί, πυροσβεστικά οχήματα, οχήματα για το σκούπισμα ή την κατάβρεξη τωνδ</t>
  </si>
  <si>
    <t>744</t>
  </si>
  <si>
    <t>745</t>
  </si>
  <si>
    <t>6003'</t>
  </si>
  <si>
    <t>Πλεκτά υφάσματα πλάτους που δεν υπερβαίνει τα 30 cm, άλλα από εκείνα των κλάσεων 6001 και 6002</t>
  </si>
  <si>
    <t>746</t>
  </si>
  <si>
    <t>4804'</t>
  </si>
  <si>
    <t>Χαρτί και χαρτόνια κραφτ, χωρίς επίχριση ή επάλειψη, σε κυλίνδρους ή σε φύλλα σύμφωνα με τη σημείωση 7α) ή 7β) του κεφαλαίου 48 (εκτός από είδη των κλάσεων 4802 ή 4803)</t>
  </si>
  <si>
    <t>747</t>
  </si>
  <si>
    <t>748</t>
  </si>
  <si>
    <t>749</t>
  </si>
  <si>
    <t>9602'</t>
  </si>
  <si>
    <t>{half}λες για λάξευση, φυτικές ή ορυκτές, κατεργασμένες, και τεχνουργήματα από τις ύλες αυτές, π.δ.κ.α. Τεχνουργήματα χυτά ή λαξευτά από κερί, παραφίνη, στεατίνη, φυσικά κόμμεα ή ρητίνες ή από πάστες που μπορούν να δεχθούν πλαστική κατεργασία και άλλ</t>
  </si>
  <si>
    <t>750</t>
  </si>
  <si>
    <t>2711'</t>
  </si>
  <si>
    <t>Αέρια πετρελαίου και άλλοι αέριοι υδρογονάνθρακες</t>
  </si>
  <si>
    <t>751</t>
  </si>
  <si>
    <t>2824'</t>
  </si>
  <si>
    <t>Οξείδια του μολύβδου. Μίνιο και κοκκινοκίτρινο μίνιο</t>
  </si>
  <si>
    <t>752</t>
  </si>
  <si>
    <t>753</t>
  </si>
  <si>
    <t>7302'</t>
  </si>
  <si>
    <t>Υλικό για την κατασκευή σιδηροδρομικών γραμμών, από σίδηρο ή χάλυβα: σιδηροτροχιές, αντιτροχιές και οδοντωτές τροχιές, κλειδιά, καρδιές διασταυρώσεων, ράβδοι χειρισμού των κλειδιών και άλλο υλικό διασταύρωσης ή αλλαγής τροχιών, στρωτήρες, συνδετήρες,</t>
  </si>
  <si>
    <t>754</t>
  </si>
  <si>
    <t>755</t>
  </si>
  <si>
    <t>756</t>
  </si>
  <si>
    <t>757</t>
  </si>
  <si>
    <t>758</t>
  </si>
  <si>
    <t>759</t>
  </si>
  <si>
    <t>5809'</t>
  </si>
  <si>
    <t>Υφάσματα από νήματα από μέταλλο και υφάσματα από νήματα από μέταλλο συνδυασμένα με νήματα από υφαντικές ίνες ή από επιμεταλλωμένα υφαντικά νήματα της κλάσης 5605, των τύπων που χρησιμοποιούνται για ενδύματα, επιπλώσεις ή παρόμοιες χρήσεις, π.δ.κ.α.</t>
  </si>
  <si>
    <t>760</t>
  </si>
  <si>
    <t>6703'</t>
  </si>
  <si>
    <t>Τρίχες κεφαλής ανθρώπου διευθετημένες κατά τη φυσική τους φορά, λεπτυσμένες, λευκασμένες ή αλλιώς παρασκευασμένες, καθώς και μαλλί, τρίχες ζώων και άλλες υφαντικές ύλες, παρασκευασμένες για την κατασκευή περουκών ή παρομοίων ειδών (εκτός από τις φυσι</t>
  </si>
  <si>
    <t>761</t>
  </si>
  <si>
    <t>762</t>
  </si>
  <si>
    <t>9012'</t>
  </si>
  <si>
    <t>Ηλεκτρονικά μικροσκόπια και μικροσκόπια φωτονίων καθώς και συσκευές σημείωσης της διάθλασης του φωτός</t>
  </si>
  <si>
    <t>763</t>
  </si>
  <si>
    <t>3507'</t>
  </si>
  <si>
    <t>Ένζυμα. Ένζυμα παρασκευασμένα, π.δ.κ.α.</t>
  </si>
  <si>
    <t>764</t>
  </si>
  <si>
    <t>3207'</t>
  </si>
  <si>
    <t>Χρωστικά (pigments), σκιατικά και χρώματα, παρασκευασμένα, συνθέσεις που υαλοποιούνται, επιχρίσματα και επικαλύμματα κεραμευτικής, υγρά στιλβώματα και παρόμοια παρσκευάσματα, των τύπων που χρησιμοποιούνται για την κεραμευτική, τη σμάλτωση ή την υαλου</t>
  </si>
  <si>
    <t>765</t>
  </si>
  <si>
    <t>2849'</t>
  </si>
  <si>
    <t>Καρβίδια, καθορισμένης ή μη χημικής σύστασης</t>
  </si>
  <si>
    <t>766</t>
  </si>
  <si>
    <t>5805'</t>
  </si>
  <si>
    <t>Είδη επίστρωσης υφασμένα με το χέρι (τύπου Γκομπλέν, Φλάνδρας, Ομπισόν, Μποβέ και παρόμοια) και είδη επίστρωσης κεντημένα με βελόνα (π.χ. ανεβατό, σταυροβελονιά), έστω και έτοιμα ( εκτός των ταπήτων με την ονομασία κιλίμια, σουμάκ, καραμανίας και παρ</t>
  </si>
  <si>
    <t>767</t>
  </si>
  <si>
    <t>768</t>
  </si>
  <si>
    <t>4416'</t>
  </si>
  <si>
    <t>Βαρέλια, κάδοι, μαστέλα και άλλα τεχνουργήματα βαρελοποιίας και τα αναγνωρίσιμα μέρη τους, από ξύλο, στα οποία περιλαμβάνονται και οι δούγες</t>
  </si>
  <si>
    <t>769</t>
  </si>
  <si>
    <t>6904'</t>
  </si>
  <si>
    <t>Τούβλα για την οικοδομική, κοίλα τούβλα με μεγαλύτερες διαστάσεις για οροφές και δάπεδα, τούβλα με ειδικό σχήμα για επενδύσεις δοκαριών και παρόμοια είδη, από κεραμευτικές ύλες (εκτός εκείνων που είναι από πυριτικές σκόνες απολιθωμάτων ή από παρόμοιε</t>
  </si>
  <si>
    <t>770</t>
  </si>
  <si>
    <t>771</t>
  </si>
  <si>
    <t>772</t>
  </si>
  <si>
    <t>2929'</t>
  </si>
  <si>
    <t>Ενώσεις με άλλες αζωτούχες ομάδες (εκτός από ενώσεις με αμινική ομάδα, αμινοενώσεις με οξυγονούχες ομάδες, άλατα και υδροξείδια του τεταρτοταγούς αμμωνίου, λεκιθίνες και άλλα φωσφοροαμινολιπίδια, ενώσεις με καρβοξυαμιδική ομάδα, με ομάδα του ανθρακικ</t>
  </si>
  <si>
    <t>773</t>
  </si>
  <si>
    <t>3814'</t>
  </si>
  <si>
    <t>Διαλυτικά και αραιωτικά οργανικά μείγματα, π.δ.κ.α. Παρασκευάσματα για την αφαίρεση των χρωμάτων επίχρισης ή των βερνικιών (εκτός από ασετόν)</t>
  </si>
  <si>
    <t>774</t>
  </si>
  <si>
    <t>3001'</t>
  </si>
  <si>
    <t>Αδένες και άλλα όργανα για οποθεραπεία, αποξεραμένα, έστω και σε σκόνη. Εκχυλίσματα αδένων ή άλλων οργάνων ή των εκκρίσεων τους, για οποθεραπεία. Ηπαρίνη και τα άλατά της. Άλλες ουσίες ανθρώπινης ή ζωϊκής προέλευσης, παρασκευασμένες για σκοπούς θεραπ</t>
  </si>
  <si>
    <t>775</t>
  </si>
  <si>
    <t>7205'</t>
  </si>
  <si>
    <t>Κόκκοι και σκόνες ακατέργαστου χυτοσιδήρου, κατοπτρικού χυτοσιδήρου, σιδήρου ή χάλυβα (εκτός από κόκκους και σκόνες σιδηροκραμάτων, αποτορνεύματα και ρινίσματα από σίδηρο ή χάλυβα, ραδιενεργές σιδηρούχες σκόνες ισότοπα2, καθώς και ορισμένες ελαττωματ</t>
  </si>
  <si>
    <t>776</t>
  </si>
  <si>
    <t>2841'</t>
  </si>
  <si>
    <t>Άλατα των οξομεταλλικών ή υπεροξομεταλλικών οξέων</t>
  </si>
  <si>
    <t>777</t>
  </si>
  <si>
    <t>7506'</t>
  </si>
  <si>
    <t>Ελάσματα, ταινίες και φύλλα, από νικέλιο (εκτός από ανεπτυγμένα ελάσματα και ταινίες)</t>
  </si>
  <si>
    <t>778</t>
  </si>
  <si>
    <t>9110'</t>
  </si>
  <si>
    <t>Ωρολογιακοί μηχανισμοί, πλήρεις, μη συναρμολογημένοι ή μόνο μερικώς συναρμολογημένοι σετ μηχανισμών. Μη πλήρεις, συναρμολογημένοι ωρολογιακοί μηχανισμοί. Ημιτελείς ωρολογιακοί μηχανισμοί</t>
  </si>
  <si>
    <t>779</t>
  </si>
  <si>
    <t>8007'</t>
  </si>
  <si>
    <t>Τεχνουργήματα από κασσίτερο, π.δ.κ.α.</t>
  </si>
  <si>
    <t>780</t>
  </si>
  <si>
    <t>2207'</t>
  </si>
  <si>
    <t>Αιθυλική αλκοόλη μη μετουσιωμένη, με κατ' όγκο αλκοολικό τίτλο &gt;= 80% vol. Αιθυλική αλκοόλη και αποστάγματα μετουσιωμένα, οποιουδήποτε τίτλου</t>
  </si>
  <si>
    <t>781</t>
  </si>
  <si>
    <t>5605'</t>
  </si>
  <si>
    <t>Μεταλλικές κλωστές και νήματα επιμεταλλωμένα, έστω και περιτυλιγμένα με άλλα νήματα από υφαντικές ίνες, που αποτελούνται από υφαντικά νήματα, λουρίδες ή παρόμοιες μορφές των κλάσεων 5404 ή 5405, συνδυασμένα με μέταλλο με μορφή νημάτων, λουρίδων ή σκό</t>
  </si>
  <si>
    <t>782</t>
  </si>
  <si>
    <t>9305'</t>
  </si>
  <si>
    <t>Μέρη και εξαρτήματα για όπλα και παρόμοια είδη των κλάσεων 9301 έως 9304, π.δ.κ.α.</t>
  </si>
  <si>
    <t>783</t>
  </si>
  <si>
    <t>1505'</t>
  </si>
  <si>
    <t>Εριολίπος και λιπαρές ουσίες που προέρχονται από αυτό, συμπεριλαμβανομένης και της λανολίνης</t>
  </si>
  <si>
    <t>784</t>
  </si>
  <si>
    <t>8608'</t>
  </si>
  <si>
    <t>Υλικό σιδηροδρομικών γραμμών, μόνιμο (εκτός από στρωτήρες από ξύλο, σκυρόδεμα ή χάλυβα, σιδηροτροχιές και άλλο υλικό σιδηροδρομικών γραμμών, μη συναρμολογημένο ακόμα, καθώς και υλικό γραμμής). Μηχανικές (έστω και ηλεκτρομηχανικές) συσκευές σηματοδότη</t>
  </si>
  <si>
    <t>785</t>
  </si>
  <si>
    <t>786</t>
  </si>
  <si>
    <t>8804'</t>
  </si>
  <si>
    <t>Αλεξίπτωτα, όπου συμπεριλαμβάνονται και τα κατευθυνόμενα αλεξίπτωτα και τα αλεξίπτωτα πλαγιάς παρά πέντε, και στροφόπτωτα. Μέρη και εξαρτήματα αυτών, π.δ.κ.α.</t>
  </si>
  <si>
    <t>787</t>
  </si>
  <si>
    <t>9306'</t>
  </si>
  <si>
    <t>Βόμβες, χειροβομβίδες, τορπίλες, νάρκες, πύραυλοι, φυσίγγια και άλλα πυρομαχικά και βλήματα. Μέρη αυτών, ό. συμπ. τα χοντρά σκάγια, τα κυνηγετικά σκάγια και οι τάπες των φυσιγγιών, π.δ.κ.α.</t>
  </si>
  <si>
    <t>788</t>
  </si>
  <si>
    <t>8478'</t>
  </si>
  <si>
    <t>Μηχανές και συσκευές για την προπαρασκευή ή την επεξεργασία του καπνού, που δεν κατονομάζονται ούτε περιλαμβάνονται αλλού στο κεφάλαιο 84</t>
  </si>
  <si>
    <t>789</t>
  </si>
  <si>
    <t>2101'</t>
  </si>
  <si>
    <t>Εκχυλίσματα, αποστάγματα και συμπυκνώματα καφέ, τσαγιού ή ματέ και παρασκευάσματα με βάση τα προϊόντα αυτά ή με βάση τον καφέ, το τσάϊ ή το ματέ. Ρίζες κιχωρίου φρυγμένες και άλλα φρυγμένα υποκατάστατα του καφέ και τα εκχυλίσματα, αποστάγματα και συμ</t>
  </si>
  <si>
    <t>790</t>
  </si>
  <si>
    <t>3818'</t>
  </si>
  <si>
    <t>Στοιχεία χημικά και χημικές ενώσεις, ενισχυμένα για τη χρησιμοποίησή τους στην ηλεκτρονική, με μορφή δίσκων, πλακιδίων ή ανάλογες μορφές, ή με μορφή κυλίνδρων, ράβδων κ.λπ, ή κομμένα σε δίσκους, πλακίδια ή ανάλογες μορφές, έστω και στιλβωμένα ή καλυμ</t>
  </si>
  <si>
    <t>791</t>
  </si>
  <si>
    <t>3810'</t>
  </si>
  <si>
    <t>Παρασκευάσματα για την επιφανειακή αποξείδωση των μετάλλων. Συλλιπάσματα για συγκολλήσεις ή συνενώσεις και άλλα βοηθητικά παρασκευάσματα για τη συγκόλληση ή τη συνένωση των μετάλλων. Πολτοί και σκόνες για συγκολλήσεις ή συνενώσεις, που αποτελούνται α</t>
  </si>
  <si>
    <t>792</t>
  </si>
  <si>
    <t>4005'</t>
  </si>
  <si>
    <t>Καουτσούκ αναμειγμένο, μη βουλκανισμένο, σε αρχικές μορφές ή σε πλάκες, φύλλα ή ταινίες (εκτός από μείγματα φυσικού καουτσούκ, μπαλάτας, γουταπέρκας, guayule, chicle ή ανάλογων φυσικών γομών με συνθετικό καουτσούκ ή τεχνητό καουτσούκ που προέρχεται α</t>
  </si>
  <si>
    <t>793</t>
  </si>
  <si>
    <t>794</t>
  </si>
  <si>
    <t>7508'</t>
  </si>
  <si>
    <t>Τεχνουργήματα από νικέλιο, π.δ.κ.α. (εκτός από σκόνες, ψήγματα, ράβδους, είδη με καθορισμένη μορφή, σύρματα, ελάσματα, ταινίες, φύλλα, σωλήνες, καθώς και συνδέσμους, εξαρτήματα σύμπλεξης και ζεύκτες σωληνώσεων)</t>
  </si>
  <si>
    <t>795</t>
  </si>
  <si>
    <t>796</t>
  </si>
  <si>
    <t>5506'</t>
  </si>
  <si>
    <t>Ίνες μη συνεχείς, συνθετικές, που είναι λαναρισμένες, χτενισμένες ή με άλλο τρόπο παρασκευασμένες για νηματοποίηση</t>
  </si>
  <si>
    <t>797</t>
  </si>
  <si>
    <t>2819'</t>
  </si>
  <si>
    <t>Οξείδια και υδροξείδια του χρωμίου</t>
  </si>
  <si>
    <t>798</t>
  </si>
  <si>
    <t>799</t>
  </si>
  <si>
    <t>7105'</t>
  </si>
  <si>
    <t>Σκόνες από πολύτιμες, ημιπολύτιμες και συνθετικές πολύτιμες πέτρες</t>
  </si>
  <si>
    <t>800</t>
  </si>
  <si>
    <t>9108'</t>
  </si>
  <si>
    <t>Μηχανισμοί για ρολόγια τσέπης ή χεριού, πλήρεις και συναρμολογημένοι</t>
  </si>
  <si>
    <t>801</t>
  </si>
  <si>
    <t>2907'</t>
  </si>
  <si>
    <t>Φαινόλες. Φαινόλες-αλκοόλες</t>
  </si>
  <si>
    <t>802</t>
  </si>
  <si>
    <t>2846'</t>
  </si>
  <si>
    <t>Ενώσεις, ανόργανες ή οργανικές, των μετάλλων των σπανίων γαιών, του υττρίου ή του σκανδίου ή των μειγμάτων των μετάλλων αυτών</t>
  </si>
  <si>
    <t>803</t>
  </si>
  <si>
    <t>9111'</t>
  </si>
  <si>
    <t>Πλαίσια για ρολόγια χεριού, τσέπης και παρόμοια ρολόγια (ό. συμπ. τα χρονόμετρα του αυτού τύπου) της κλάσης 9101 ή 9102 και τα μέρη αυτών, π.δ.κ.α.</t>
  </si>
  <si>
    <t>804</t>
  </si>
  <si>
    <t>805</t>
  </si>
  <si>
    <t>5307'</t>
  </si>
  <si>
    <t>Νήματα από γιούτα ή άλλες υφαντικές ίνες που προέρχονται από το εσωτερικό του φλοιού (βίβλος) ορισμένης κατηγορίας φυτών της κλάσης 5303</t>
  </si>
  <si>
    <t>806</t>
  </si>
  <si>
    <t>9109'</t>
  </si>
  <si>
    <t>Ωρολογιακοί μηχανισμοί, πλήρεις και συναρμολογημένοι (εκτός από μηχανισμούς για ρολόγια τσέπης ή χεριού)</t>
  </si>
  <si>
    <t>807</t>
  </si>
  <si>
    <t>808</t>
  </si>
  <si>
    <t>3702'</t>
  </si>
  <si>
    <t>Ταινίες φωτογραφικές ευαισθητοποιημένες, που δεν έχουν εκτεθεί στο φως, σε κυλίνδρους, από άλλες ύλες εκτός από χαρτί, χαρτόνι ή υφαντικά. Ταινίες φωτογραφικές στιγμιαίας εμφάνισης και εκτύπωσης, σε κυλίνδρους, ευαισθητοποιημένες, που δεν έχουν εκτεθ</t>
  </si>
  <si>
    <t>809</t>
  </si>
  <si>
    <t>810</t>
  </si>
  <si>
    <t>811</t>
  </si>
  <si>
    <t>812</t>
  </si>
  <si>
    <t>813</t>
  </si>
  <si>
    <t>5905'</t>
  </si>
  <si>
    <t>Επενδύσεις τοίχων από υφαντικές ύλες</t>
  </si>
  <si>
    <t>814</t>
  </si>
  <si>
    <t>6308'</t>
  </si>
  <si>
    <t>Συνδυασμοί (σετ) που αποτελούνται από τεμάχια υφασμάτων και νήματα, έστω και με εξαρτήματα, για την κατασκευή ταπήτων, ειδών επίστρωσης (ταπετσαρίες), κεντημένων τραπεζομάντηλων, πετσετών ή παρόμοιων υφαντουργικών ειδών, σε συσκευασίες για τη λιανική</t>
  </si>
  <si>
    <t>815</t>
  </si>
  <si>
    <t>816</t>
  </si>
  <si>
    <t>817</t>
  </si>
  <si>
    <t>5207'</t>
  </si>
  <si>
    <t>Νήματα από βαμβάκι, συσκευασμένα για τη λιανική πώληση (εκτός από τα νήματα ραφής)</t>
  </si>
  <si>
    <t>818</t>
  </si>
  <si>
    <t>1702'</t>
  </si>
  <si>
    <t>Ζάχαρα, στα οποία περιλαμβάνεται η λακτόζη, η μαλτόζη, η γλυκόζη και η φρουκτόζη (λεβυλόζη), χημικώς καθαρά, σε στερεή κατάσταση, σιρόπια από ζάχαρα χωρίς προσθήκη αρωματικών ή χρωστικών ουσιών, υποκατάστατα του μελιού, έστω και αναμειγμένα με φυσικό</t>
  </si>
  <si>
    <t>819</t>
  </si>
  <si>
    <t>820</t>
  </si>
  <si>
    <t>4801'</t>
  </si>
  <si>
    <t>Χαρτί εφημερίδων, σε κυλίνδρους ή σε φύλλα σύμφωνα με τη σημείωση 7α) ή 7β) του κεφαλαίου 48</t>
  </si>
  <si>
    <t>821</t>
  </si>
  <si>
    <t>6502'</t>
  </si>
  <si>
    <t>Καμπάνες ή τύποι για καπέλα, πλεγμένα ή κατασκευασμένα με συναρμολόγηση ταινιών παντός τύπου, αδιαμόρφωτα και με ασήκωτο το γύρο, μη στολισμένα</t>
  </si>
  <si>
    <t>822</t>
  </si>
  <si>
    <t>823</t>
  </si>
  <si>
    <t>9104'</t>
  </si>
  <si>
    <t>Ρολόγια για τους πίνακες των οργάνων ελέγχου και παρόμοια ρολόγια, για αυτοκίνητα, αεροσκάφη, πλοία ή άλλα οχήματα</t>
  </si>
  <si>
    <t>824</t>
  </si>
  <si>
    <t>3801'</t>
  </si>
  <si>
    <t>Γραφίτης τεχνητός. Γραφίτης κολλοειδής ή ημικολλοειδής. Παρασκευάσματα με βάση το γραφίτη ή άλλο άνθρακα, με μορφή πολτών, όγκων, πλακιδίων ή άλλων ενδιάμεσων προϊόντων</t>
  </si>
  <si>
    <t>825</t>
  </si>
  <si>
    <t>5310'</t>
  </si>
  <si>
    <t>Υφάσματα από γιούτα ή άλλες υφαντικές ίνες που προέρχονται από το εσωτερικό του φλοιού (βίβλος) ορισμένης κατηγορίας φυτών της κλάσης 5303</t>
  </si>
  <si>
    <t>826</t>
  </si>
  <si>
    <t>7605'</t>
  </si>
  <si>
    <t>Σύρματα από αργίλιο (εκτός από κορδόνια, καλώδια, σχοινιά και άλλα είδη της κλάσης 7614, μονωμένα σύρματα για την ηλεκτροτεχνία και χορδές για μουσικά όργανα)</t>
  </si>
  <si>
    <t>827</t>
  </si>
  <si>
    <t>828</t>
  </si>
  <si>
    <t>7218'</t>
  </si>
  <si>
    <t>Χάλυβας ανοξείδωτος, σε πλινθώματα (τύπους) ή άλλες πρωτογενείς μορφές (εκτός από πλινθωμένα απορρίμματα και προϊόντα που έχουν ληφθεί με συνεχή χύτευση). Ημιτελή προϊόντα από ανοξείδωτο χάλυβα</t>
  </si>
  <si>
    <t>829</t>
  </si>
  <si>
    <t>6310'</t>
  </si>
  <si>
    <t>Ράκη από υφαντουργικά προϊόντα παντός τύπου, καθώς και σπάγκοι, σχοινιά, χοντρά σχοινιά και είδη που κατασκευάζονται από αυτά, από υφαντικές ύλες, σε μορφή υπολειμμάτων ή άχρηστων ειδών</t>
  </si>
  <si>
    <t>830</t>
  </si>
  <si>
    <t>831</t>
  </si>
  <si>
    <t>2520'</t>
  </si>
  <si>
    <t>Γύψος. Ανυδρίτης. Γύψος ψημένος, έστω και χρωματισμένος ή αναμειγμένος με μικρές ποσότητες ουσιών με σκοπό την επιτάχυνση ή επιβράδυνση του πηξίματός του</t>
  </si>
  <si>
    <t>832</t>
  </si>
  <si>
    <t>7011'</t>
  </si>
  <si>
    <t>Γυάλινες φύσιγγες και γυάλινοι σωλήνες, ανοιχτοί, και μέρη αυτών, χωρίς εξαρτήματα, που προορίζονται για ηλεκτρικούς λαμπτήρες, καθοδικούς σωλήνες ή παρόμοιες χρήσεις</t>
  </si>
  <si>
    <t>833</t>
  </si>
  <si>
    <t>834</t>
  </si>
  <si>
    <t>2816'</t>
  </si>
  <si>
    <t>Υδροξείδιο και υπεροξείδιο του μαγνησίου. Οξείδια, υδροξείδια και υπεροξείδια του στροντίου ή του βαρίου</t>
  </si>
  <si>
    <t>835</t>
  </si>
  <si>
    <t>836</t>
  </si>
  <si>
    <t>7015'</t>
  </si>
  <si>
    <t>Γυαλιά ωρολογοποιίας και παρόμοια γυαλιά, γυαλιά για κοινά ή ιατρικά ματογυάλια, κυρτά, καμπυλωτά, κοίλα ή παρόμοια, αλλά οπτικώς μη κατεργασμένα, καθώς και κοίλες σφαίρες και τμήματα αυτών, από γυαλί, για την κατασκευή αυτών των γυαλιών (εκτός από ε</t>
  </si>
  <si>
    <t>837</t>
  </si>
  <si>
    <t>5308'</t>
  </si>
  <si>
    <t>Νήματα από φυτικές υφαντικές ίνες και νήματα από χαρτί (εκτός από νήματα από λινάρι, νήματα από γιούτα ή άλλες υφαντικές ίνες που προέρχονται από το εσωτερικό του φλοιού βίβλος ορισμένης κατηγορίας φυτών της κλάσης 5303 και νήματα από βαμβάκι)</t>
  </si>
  <si>
    <t>838</t>
  </si>
  <si>
    <t>8110'</t>
  </si>
  <si>
    <t>Αντιμόνιο και τεχνουργήματα από αντιμόνιο, π.δ.κ.α. Απορρίμματα και θραύσματα, από αντιμόνιο (εκτός από τέφρες και υπολείμματα, που περιέχουν αντιμόνιο)</t>
  </si>
  <si>
    <t>839</t>
  </si>
  <si>
    <t>2526'</t>
  </si>
  <si>
    <t>Στεατίτης φυσικός, έστω και χονδρικά κατεργασμένος ή απλά κομμένος, με πριόνι ή άλλο τρόπο, σε όγκους ή πλάκες σχήματος τετραγώνου ή ορθογωνίου. Τάλκης</t>
  </si>
  <si>
    <t>840</t>
  </si>
  <si>
    <t>0501'</t>
  </si>
  <si>
    <t>Τρίχες κεφαλής ανθρώπου, ακατέργαστες, έστω και πλυμένες ή απολιπασμένες, στις οποίες περιλαμβάνονται και απορρίμματα αυτών</t>
  </si>
  <si>
    <t>841</t>
  </si>
  <si>
    <t>2206'</t>
  </si>
  <si>
    <t>Μηλίτης, απίτης, υδρόμελι και άλλα ποτά που προέρχονται από ζύμωση. Μείγματα ποτών που προέρχονται από ζύμωση καθώς και μείγματα ποτών που προέρχονται από ζύμωση και μη αλκοολούχων ποτών, π.δ.κ.α. (εκτός από μπύρα, κρασί από νωπά σταφύλια, μούστο στα</t>
  </si>
  <si>
    <t>842</t>
  </si>
  <si>
    <t>8102'</t>
  </si>
  <si>
    <t>Μολυβδαίνιο και τεχνουργήματα από μολυβδαίνιο, π.δ.κ.α. Απορρίμματα και θραύσματα, από μολυβδαίνιο (εκτός από τέφρες και υπολείμματα, που περιέχουν μολυβδαίνιο)</t>
  </si>
  <si>
    <t>843</t>
  </si>
  <si>
    <t>4301'</t>
  </si>
  <si>
    <t>Γουνοδέρματα ακατέργαστα στα οποία περιλαμβάνονται και τα κεφάλια, ουρές, πόδια και άλλα κομμάτια που μπορούν να χρησιμοποιηθούν στην κατασκευή γουνοδερμάτων (εκτός από τα ακατέργαστα δέρματα των κλάσεων 4101, 4102 ή 4103)</t>
  </si>
  <si>
    <t>844</t>
  </si>
  <si>
    <t>5306'</t>
  </si>
  <si>
    <t>Νήματα από λινάρι</t>
  </si>
  <si>
    <t>845</t>
  </si>
  <si>
    <t>6901'</t>
  </si>
  <si>
    <t>Τούβλα, πλάκες, πλακάκια και άλλα κεραμευτικά είδη από πυριτικές σκόνες απολιθωμάτων (π.χ. γη διατόμων, τριπολίτις γη, διατομίτης) ή από παρόμοιες πυριτικές γαίες</t>
  </si>
  <si>
    <t>846</t>
  </si>
  <si>
    <t>3201'</t>
  </si>
  <si>
    <t>Εκχυλίσματα δεψικά φυτικής προέλευσης. Ταννίνες και τα άλατα, οι αιθέρες, εστέρες και άλλα παράγωγά τους</t>
  </si>
  <si>
    <t>847</t>
  </si>
  <si>
    <t>5908'</t>
  </si>
  <si>
    <t>Φιτίλια υφασμένα, πλεγμένα σε πλεξούδες ή πλεκτά, από υφαντικές ύλες, για λάμπες, καμινέτα, αναπτήρες, κεριά ή παρόμοια, καθώς και αμίαντα φωτισμού και σωληνοειδή υφάσματα πλεκτά που χρησιμεύουν για την κατασκευή τους, έστω και εμποτισμένα (εκτός των</t>
  </si>
  <si>
    <t>848</t>
  </si>
  <si>
    <t>9112'</t>
  </si>
  <si>
    <t>Πλαίσια για είδη ωρολογοποιίας (εκτός εκείνων που προορίζονται για ρολόγια χεριού, τσέπης και παρόμοια ρολόγια της κλάσης 9101 ή 9102) και τα μέρη αυτών, π.δ.κ.α.</t>
  </si>
  <si>
    <t>849</t>
  </si>
  <si>
    <t>8607'</t>
  </si>
  <si>
    <t>Μέρη από σιδηροδρομικά οχήματα, π.δ.κ.α.</t>
  </si>
  <si>
    <t>850</t>
  </si>
  <si>
    <t>851</t>
  </si>
  <si>
    <t>2505'</t>
  </si>
  <si>
    <t>Άμμος φυσική κάθε είδους, έστω και χρωματισμένη (εκτός από χρυσούχο και πλατινούχο άμμο, άμμο ζιρκονίου, ρουτιλίου και ιλμενίτη, άμμο μονασίτη, άμμο με πίσσα ή με άσφαλτο)</t>
  </si>
  <si>
    <t>852</t>
  </si>
  <si>
    <t>4502'</t>
  </si>
  <si>
    <t>Φελλός φυσικός, που του έχει αφαιρεθεί η εξωτερική κρούστα ή απλώς τετραγωνισμένος, ή σε κύβους, πλάκες, φύλλα ή ταινίες με σχήμα τετράγωνο ή ορθογώνιο, στον οποίο περιλαμβάνονται και τα ημιτελή προϊόντα με έντονες γωνίες για πώματα</t>
  </si>
  <si>
    <t>853</t>
  </si>
  <si>
    <t>7226'</t>
  </si>
  <si>
    <t>Πλατέα προϊόντα έλασης από χαλυβοκράματα άλλα από τον ανοξείδωτο χάλυβα, με πλάτος &lt; 600 mm, που έχουν ελαθεί σε θερμή ή σε ψυχρή κατάσταση</t>
  </si>
  <si>
    <t>854</t>
  </si>
  <si>
    <t>7301'</t>
  </si>
  <si>
    <t>Πάσσαλοι πλατυσμένοι από σίδηρο ή χάλυβα, έστω και διάτρητοι ή που λαμβάνονται από συναρμολογημένα στοιχεία. Είδη με καθορισμένη μορφή που λαμβάνονται με συγκόλληση, από σίδηρο ή χάλυβα</t>
  </si>
  <si>
    <t>855</t>
  </si>
  <si>
    <t>856</t>
  </si>
  <si>
    <t>857</t>
  </si>
  <si>
    <t>858</t>
  </si>
  <si>
    <t>2826'</t>
  </si>
  <si>
    <t>Φθοριούχα. Φθοριοπυριτικά, φθοριαργιλικά και άλλα σύμπλοκα άλατα του φθορίου</t>
  </si>
  <si>
    <t>859</t>
  </si>
  <si>
    <t>7903'</t>
  </si>
  <si>
    <t>Σκόνες και ψήγματα, από ψευδάργυρο (εκτός από κόκκους από ψευδάργυρο και τις κομμένες πούλιες της κλάσης 8308)</t>
  </si>
  <si>
    <t>860</t>
  </si>
  <si>
    <t>2003'</t>
  </si>
  <si>
    <t>Μανιτάρια και τρούφες, παρασκευασμένα ή διατηρημένα χωρίς ξίδι ή οξικό οξύ</t>
  </si>
  <si>
    <t>861</t>
  </si>
  <si>
    <t>5112'</t>
  </si>
  <si>
    <t>Υφάσματα από μαλλί χτενισμένο ή από τρίχες εκλεκτής ποιότητας χτενισμένες (εκτός από υφάσματα για τεχνικές χρήσεις της κλάσης 5911)</t>
  </si>
  <si>
    <t>862</t>
  </si>
  <si>
    <t>1507'</t>
  </si>
  <si>
    <t>Σογιέλαιο και τα κλάσματά του, έστω και εξευγενισμένα, αλλά χημικώς μη μετασχηματισμένα</t>
  </si>
  <si>
    <t>863</t>
  </si>
  <si>
    <t>8109'</t>
  </si>
  <si>
    <t>Ζιρκόνιο και τεχνουργήματα από ζιρκόνιο, π.δ.κ.α. Απορρίμματα και θραύσματα, από ζιρκόνιο (εκτός από τέφρες και υπολείμματα, που περιέχουν ζιρκόνιο)</t>
  </si>
  <si>
    <t>864</t>
  </si>
  <si>
    <t>3820'</t>
  </si>
  <si>
    <t>Αντιψυκτικά παρασκευάσματα και υγρά παρασκευασμένα για την αφαίρεση του πάγου (εκτός από παρασκευασμένα προσθετικά για ορυκτά λάδια ή άλλα υγρά που χρησιμοποιούνται για τους ίδιους σκοπούς με τα ορυκτά λάδια)</t>
  </si>
  <si>
    <t>865</t>
  </si>
  <si>
    <t>4404'</t>
  </si>
  <si>
    <t>Κλάδοι κατά μήκος σχισμένοι για βαρελοστέφανα, σχιστά στηρίγματα φυτών, πάσσαλοι από ξύλο μεγάλοι και μικροί, μυτεροί, απριόνιστοι κατά μήκος, ξυλεία απλώς χοντροπελεκημένη ή στρογγυλεμένη, όχι όμως κατεργασμένη με τόρνο, ούτε καμπυλωμένη, ούτε με άλ</t>
  </si>
  <si>
    <t>866</t>
  </si>
  <si>
    <t>2709'</t>
  </si>
  <si>
    <t>Λάδια ακατέργαστα, από πετρέλαιο ή από ασφαλτούχα ορυκτά (ακατέργαστο πετρέλαιο)</t>
  </si>
  <si>
    <t>867</t>
  </si>
  <si>
    <t>5105'</t>
  </si>
  <si>
    <t>Μαλλί, τρίχες εκλεκτής ποιότητας ή χοντροειδείς, λαναρισμένα ή χτενισμένα στα οποία περιλαμβάνεται και το μαλλί χτενισμένο χύμα</t>
  </si>
  <si>
    <t>868</t>
  </si>
  <si>
    <t>5507'</t>
  </si>
  <si>
    <t>Ίνες μη συνεχείς, τεχνητές, που είναι λαναρισμένες, χτενισμένες ή με άλλο τρόπο παρασκευασμένες για νηματοποίηση</t>
  </si>
  <si>
    <t>869</t>
  </si>
  <si>
    <t>2853'</t>
  </si>
  <si>
    <t>Άλλες ανόργανες ενώσεις</t>
  </si>
  <si>
    <t>870</t>
  </si>
  <si>
    <t>871</t>
  </si>
  <si>
    <t>872</t>
  </si>
  <si>
    <t>8801'</t>
  </si>
  <si>
    <t>Αερόστατα και αερόπλοια. Αιωρόπτερα και άλλα αεροσκάφη χωρίς κινητήρα</t>
  </si>
  <si>
    <t>873</t>
  </si>
  <si>
    <t>8103'</t>
  </si>
  <si>
    <t>Ταντάλιο και τεχνουργήματα από ταντάλιο, π.δ.κ.α. Απορρίμματα και θραύσματα, από ταντάλιο (εκτός από τέφρες και υπολείμματα, που περιέχουν ταντάλιο)</t>
  </si>
  <si>
    <t>874</t>
  </si>
  <si>
    <t>7211'</t>
  </si>
  <si>
    <t>Πλατέα προϊόντα έλασης από σίδηρο ή από όχι σε κράμα χάλυβα, με πλάτος &lt; 600 mm, που έχουν ελαθεί σε θερμή ή σε ψυχρή κατάσταση, μη επιστρωμένα με άλλο μέταλλο, ούτε επενδυμένα</t>
  </si>
  <si>
    <t>875</t>
  </si>
  <si>
    <t>9702'</t>
  </si>
  <si>
    <t>Πρωτότυπα έργα χαλκογραφίας, χαρακτικής και λιθογραφίας</t>
  </si>
  <si>
    <t>876</t>
  </si>
  <si>
    <t>7213'</t>
  </si>
  <si>
    <t>Χοντρόσυρμα από σίδηρο ή από όχι σε κράμα χάλυβα, ακανόνιστα περιελιγμένο</t>
  </si>
  <si>
    <t>877</t>
  </si>
  <si>
    <t>878</t>
  </si>
  <si>
    <t>5305'</t>
  </si>
  <si>
    <t xml:space="preserve">Κοκοφοίνικας, αβάκα καννάβι Μανίλας ή Musa textilis Nee, ραμί και άλλες φυτικές υφαντικές ίνες π.δ.κ.α., ακατέργαστες ή κατεργασμένες, αλλά όχι νηματοποιημένες. Στουπιά και απορρίμματα από τις ίνες αυτές, στα οποία περιλαμβάνονται και τα απορρίμματα </t>
  </si>
  <si>
    <t>879</t>
  </si>
  <si>
    <t>8707'</t>
  </si>
  <si>
    <t>Αμαξώματα (ό. συμπ. οι θάλαμοι οδήγησης) για ελκυστήρες, αστικά λεωφορεία, επιβατικά αυτοκίνητα, αυτοκίνητα φορτηγά οχήματα και αυτοκίνητα οχήματα ειδικών χρήσεων των κλάσεων 8701 έως 8705</t>
  </si>
  <si>
    <t>880</t>
  </si>
  <si>
    <t>881</t>
  </si>
  <si>
    <t>2817'</t>
  </si>
  <si>
    <t>Οξείδιο του ψευδαργύρου. Υπεροξείδιο του ψευδαργύρου</t>
  </si>
  <si>
    <t>882</t>
  </si>
  <si>
    <t>2908'</t>
  </si>
  <si>
    <t>Παράγωγα αλογονωμένα, σουλφονωμένα, νιτρωμένα ή νιτροδωμένα των φαινολών ή των φαινολών-αλκοολών</t>
  </si>
  <si>
    <t>883</t>
  </si>
  <si>
    <t>2904'</t>
  </si>
  <si>
    <t>Παράγωγα σουλφονωμένα, νιτρωμένα ή νιτροδωμένα των υδρογονανθράκων, έστω και αλογονωμένα</t>
  </si>
  <si>
    <t>884</t>
  </si>
  <si>
    <t>0909'</t>
  </si>
  <si>
    <t>Σπέρματα γλυκάνισου του κοινού, γλυκάνισου του αστεροειδή, μάραθου, κορίανδρου, κύμινου, αγριοκύμινου (κάρου), καθώς και κέδρου (αρκεύθου)</t>
  </si>
  <si>
    <t>885</t>
  </si>
  <si>
    <t>3819'</t>
  </si>
  <si>
    <t>Υγρά για υδραυλικά φρένα και άλλα παρασκευασμένα υγρά για υδραυλικές μεταδόσεις κίνησης, που δεν περιέχουν ή περιέχουν &lt; 70% κατά βάρος λάδια πετρελαίου ή ασφαλτούχων ορυκτών</t>
  </si>
  <si>
    <t>886</t>
  </si>
  <si>
    <t>2603'</t>
  </si>
  <si>
    <t>Μεταλλεύματα χαλκού και τα εμπλουτισμένα από αυτά</t>
  </si>
  <si>
    <t>887</t>
  </si>
  <si>
    <t>1106'</t>
  </si>
  <si>
    <t>Αλεύρι, σιμιγδάλι και σκόνη από μπιζέλια, φασόλια, φακές και από τα άλλα ξερά όσπρια της κλάσης 0713, από σάγο και από ρίζες ή από κονδύλους μανιόκας, αραρούτης και σαλεπιού, κονδύλους ηλίανθου (ψευδοκολοκάσια), γλυκοπατάτες και παρόμοιες ρίζες και κ</t>
  </si>
  <si>
    <t>2708'</t>
  </si>
  <si>
    <t>Πίσσα στερεή και οπτάνθρακας (κοκ) από στερεή πίσσα, που λαμβάνονται από πίσσα λιθανθράκων ή από άλλες ορυκτές πίσσες</t>
  </si>
  <si>
    <t>7601'</t>
  </si>
  <si>
    <t>Αργίλιο σε ακατέργαστη μορφή</t>
  </si>
  <si>
    <t>9304'</t>
  </si>
  <si>
    <t>Τουφέκια, καραμπίνες και πιστόλια με ελατήριο, συμπιεσμένο αέρα ή συμπιεσμένο αέριο, ρόπαλα και άλλα μη πυροβολούντα όπλα (εκτός από σπαθιά, ξίφη, ξιφολόγχες και άλλα όπλα με λεπίδα της κλάσης 9307)</t>
  </si>
  <si>
    <t>2822'</t>
  </si>
  <si>
    <t>Οξείδια και υδροξείδια του κοβαλτίου. Οξείδια του κοβαλτίου του εμπορίου</t>
  </si>
  <si>
    <t>7206'</t>
  </si>
  <si>
    <t>Σίδηρος και όχι σε κράμα χάλυβας, σε πλινθώματα τύπους ή άλλες πρωτογενείς μορφές (εκτός από πλινθωμένα απορρίμματα, προϊόντα που έχουν ληφθεί με τη μέθοδο της συνεχούς χύτευσης, καθώς και τα σιδηρούχα προϊόντα της κλάσης 7203)</t>
  </si>
  <si>
    <t>7611'</t>
  </si>
  <si>
    <t>Δεξαμενές, βαρέλια, βούτες και παρόμοια δοχεία, από αργίλιο, για ύλες παντός τύπου (εκτός από συμπιεσμένα ή υγροποιημένα αέρια), με χωρητικότητα &gt; 300 l (εκτός εκείνων που φέρουν μηχανικές ή θερμοτεχνικές διατάξεις, καθώς και εκτός από εμπορευματοκιβ</t>
  </si>
  <si>
    <t>7001'</t>
  </si>
  <si>
    <t>Σκόνη από γυαλί και άλλα απορρίμματα και θραύσματα από γυαλί, καθώς και γυαλί σε μάζα (εκτός από γυαλί σε μορφή σκόνης, κόκκων, λεπτών λεπίδων ή νιφάδων)</t>
  </si>
  <si>
    <t>4907'</t>
  </si>
  <si>
    <t>Γραμματόσημα, χαρτόσημα και ανάλογα, που δεν έχουν ακυρωθεί και κυκλοφορούν ή προορίζονται να μπούν σε κυκλοφορία στη χώρα προορισμού. Χαρτοσημασμένο χαρτί. Επιταγές. Τραπεζογραμμάτια, τίτλοι μετοχών ή ομολογιών και παρόμοιοι τίτλοι</t>
  </si>
  <si>
    <t>5505'</t>
  </si>
  <si>
    <t>Απορρίμματα από συνθετικές ή τεχνητές ίνες στα οποία περιλαμβάνονται και τα απορρίμματα της κλώσης, τα απορρίμματα νημάτων και τα ξεφτίδια</t>
  </si>
  <si>
    <t>2523'</t>
  </si>
  <si>
    <t>Τσιμέντα υδραυλικά, στα οποία περιλαμβάνονται και εκείνα που δεν είναι σε σκόνη, με την ονομασία clinkers, έστω και χρωματισμένα</t>
  </si>
  <si>
    <t>2839'</t>
  </si>
  <si>
    <t>Πυριτικά. Πυριτικά των αλκαλικών μετάλλων του εμπορίου</t>
  </si>
  <si>
    <t>4413'</t>
  </si>
  <si>
    <t>Μεταλλωμένη ξυλεία και άλλη ξυλεία με την ονομασία πυκνωμένη, σε όγκους, σανίδες, λεπίδες ή είδη καθορισμένης μορφής</t>
  </si>
  <si>
    <t>2511'</t>
  </si>
  <si>
    <t>Θειικό βάριο φυσικό βαριτίνη. Ανθρακικό βάριο φυσικό βιθερίτης, έστω και πυρωμένο (εκτός από οξείδιο βαρίου)</t>
  </si>
  <si>
    <t>4812'</t>
  </si>
  <si>
    <t>Όγκοι και πλάκες από χαρτόμαζα για διηθήσεις</t>
  </si>
  <si>
    <t>2831'</t>
  </si>
  <si>
    <t>Διθειώδη και όξινα θειώδη</t>
  </si>
  <si>
    <t>7502'</t>
  </si>
  <si>
    <t>Νικέλιο σε ακατέργαστη μορφή</t>
  </si>
  <si>
    <t>8101'</t>
  </si>
  <si>
    <t>Βολφράμιο και τεχνουργήματα από βολφράμιο, π.δ.κ.α. Απορρίμματα και θραύσματα, από βολφράμιο (εκτός από τέφρες και υπολείμματα, που περιέχουν βολφράμιο)</t>
  </si>
  <si>
    <t>1201'</t>
  </si>
  <si>
    <t>Κουκιά σόγιας, έστω και σπασμένα</t>
  </si>
  <si>
    <t>0814'</t>
  </si>
  <si>
    <t>Φλούδες εσπεριδοειδών ή πεπονιών, στα οποία περιλαμβάνονται και τα καρπούζια, νωπές, κατεψυγμένες, σε άρμη, σε θειωμένο νερό ή σε νερό στο οποίο έχουν προστεθεί άλλες ουσίες που χρησιμεύουν για να εξασφαλισθεί προσωρινά η διατήρησή τους, ή και αποξερ</t>
  </si>
  <si>
    <t>5006'</t>
  </si>
  <si>
    <t>Νήματα από μετάξι ή από απορρίμματα από μετάξι, συσκευασμένα για τη λιανική πώληση. Τρίχες αλιείας (μεσσηνέζες)</t>
  </si>
  <si>
    <t>0906'</t>
  </si>
  <si>
    <t>Κανέλα και άνθη κανελόδενδρου</t>
  </si>
  <si>
    <t>2601'</t>
  </si>
  <si>
    <t>Σιδηρομεταλλεύματα και τα εμπλουτισμένα από αυτά, στα οποία περιλαμβάνονται και οι φρυγμένοι σιδηροπυρίτες (τέφρες πυριτών)</t>
  </si>
  <si>
    <t>7215'</t>
  </si>
  <si>
    <t>Ράβδοι και χονδρόσυρμα, από σίδηρο ή μη κραματοποιημένο χάλυβα, που έχουν κατασκευαστεί ή έχουν υποστεί τελική διαμόρφωση εν ψυχρώ, είτε έχουν υποστεί περαιτέρω επεξεργασία είτε όχι, ή που έχουν κατασκευαστεί εν θερμώ και έχουν υποστεί περαιτέρω επεξ</t>
  </si>
  <si>
    <t>7505'</t>
  </si>
  <si>
    <t>Ράβδοι, είδη με καθορισμένη μορφή και σύρματα, από νικέλιο (εκτός από τα μονωμένα προϊόντα για την ηλεκτροτεχνία)</t>
  </si>
  <si>
    <t>3804'</t>
  </si>
  <si>
    <t xml:space="preserve">Αλισίβες που είναι υπολείμματα της παρασκευής της χαρτόμαζας, έστω και συμπυκνωμένες, αποζαχαρωμένες ή χημικά επεξεργασμένες, στις οποίες περιλαμβάνονται και τα λιγνιτοθειώδη άλατα (εκτός από ταλλέλαιο, υδροξείδιο του νατρίου καυστική σόδα και πίσσα </t>
  </si>
  <si>
    <t>3202'</t>
  </si>
  <si>
    <t>Προϊόντα δεψικά συνθετικά οργανικά. Προϊόντα δεψικά ανόργανα. Παρασκευάσματα δεψικά, έστω και αν περιέχουν φυσικά δεψικά προϊόντα. Παρασκευάσματα ενζυματικά για την προεργασία της δέψης</t>
  </si>
  <si>
    <t>2611'</t>
  </si>
  <si>
    <t>Μεταλλεύματα βολφραμίου και τα εμπλουτισμένα από αυτά</t>
  </si>
  <si>
    <t>0305'</t>
  </si>
  <si>
    <t>Ψάρια, κατάλληλα για τη διατροφή του ανθρώπου, αποξεραμένα, αλατισμένα ή σε άρμη. Ψάρια, κατάλληλα για τη διατροφή του ανθρώπου, καπνιστά, έστω και ψημένα πριν ή κατά τη διάρκεια του καπνίσματος. Αλεύρια, σκόνες και συσσωματωμένα προϊόντα με μορφή σβ</t>
  </si>
  <si>
    <t>2840'</t>
  </si>
  <si>
    <t>Βορικά. Υπεροξοβορικά υπερβορικά</t>
  </si>
  <si>
    <t>2006'</t>
  </si>
  <si>
    <t>Λαχανικά, φρούτα, καρποί, φλούδες φρούτων και άλλα μέρη φυτών, ζαχαρόπηκτα στραγγισμένα, με στιλπνή ή κρυσταλλική εμφάνιση</t>
  </si>
  <si>
    <t>8112'</t>
  </si>
  <si>
    <t>Βηρύλλιο, χρώμιο, γερμάνιο, βανάδιο, γάλλιο, άφνιο, ίνδιο, νιόβιο (κολόμβιο), ρήνιο, θάλλιο και τεχνουργήματα από τα μέταλλα αυτά, π.δ.κ.α. Απορρίμματα και θραύσματα, από τα μέταλλα αυτά (εκτός από τέφρες και υπολείμματα, που περιέχουν μέταλλα από τα</t>
  </si>
  <si>
    <t>2825'</t>
  </si>
  <si>
    <t>Υδραζίνη και υδροξυλαμίνη και τα ανόργανα άλατά τους. Ανόργανες βάσεις και οξείδια, υδροξείδια και υπεροξείδια μετάλλων, π.δ.κ.α.</t>
  </si>
  <si>
    <t>7802'</t>
  </si>
  <si>
    <t>Απορρίμματα και θραύσματα από μόλυβδο (εκτός από τέφρες και κατάλοιπα (σκωρίες) της παραγωγής μολύβδου [κλάση 2620], εκτός από ακατέργαστους όγκους [πλινθώματα] ή εκτός από παρόμοιες ακατέργαστες μορφές, από ρευστοποιημένα απορρίμματα και θραύσματα α</t>
  </si>
  <si>
    <t>2704'</t>
  </si>
  <si>
    <t>Οπτάνθρακας (κοκ) και ημιοπτάνθρακας από λιθάνθρακα, λιγνίτη ή τύρφη, έστω και συσσωματωμένοι. Ανθρακας αποστακτικού κέρατος</t>
  </si>
  <si>
    <t>1204'</t>
  </si>
  <si>
    <t>Σπέρματα λιναριού, έστω και σπασμένα</t>
  </si>
  <si>
    <t>3823'</t>
  </si>
  <si>
    <t>Βιομηχανικά μονοκαρβοξυλικά λιπαρά οξέα. Όξινα έλαια από εξευγενισμό. Βιομηχανικές λιπαρές αλκοόλες.   απόεξευγενισμό ραφινάρισμα. Λιπαρές βιομηχανικές αλκοόλες</t>
  </si>
  <si>
    <t>4107'</t>
  </si>
  <si>
    <t>Δέρματα αποτριχωμένα χοιροειδών, ερπετών και άλλων ζώων, παρασκευασμένα, και δέρματα άτριχων ή άμαλλων ζώων (εκτός από δέρματα βοοειδών, μονόπλων, προβατοειδών, αιγοειδών, καθώς και εκτός από δέρματα κατεργασμένα με λάδι, δέρματα βερνικωμένα λουστρίν</t>
  </si>
  <si>
    <t>7603'</t>
  </si>
  <si>
    <t>Σκόνες και ψήγματα, από αργίλιο (εκτός από σφαιρίδια από αργίλιο και κομμένες πούλιες)</t>
  </si>
  <si>
    <t>5104'</t>
  </si>
  <si>
    <t>Ξεφτίδια από μαλλί ή από τρίχες εκλεκτής ποιότητας ή χοντροειδείς, μη λαναρισμένα ή χτενισμένα</t>
  </si>
  <si>
    <t>0508'</t>
  </si>
  <si>
    <t>Κοράλλι και παρόμοιες ύλες, κοχύλια και όστρακα μαλακίων, μαλακοστράκων ή εχινοδέρμων, έστω και αλεσμένα ή απορρίμματα αυτών, καθώς και κόκαλα σουπιών, ακατέργαστα ή απλά επεξεργασμένα (εκτός από παρόμοια προϊόντα που έχουν υποστεί περαιτέρω κατεργασ</t>
  </si>
  <si>
    <t>1514'</t>
  </si>
  <si>
    <t>Λάδια αγριογογγύλης, αγριοκράμβης ή σιναπιού και τα κλάσματά τους, έστω και εξευγενισμένα, αλλά χημικώς μη μετασχηματισμένα</t>
  </si>
  <si>
    <t>4112'</t>
  </si>
  <si>
    <t>Δέρματα παρασκευασμένα μετά τη δέψη ή μετά την αποξήρανση και δέρματα περγαμηνοειδή, προβατοειδών, αποτριχωμένα, έστω και σχισμένα κατά μήκος, άλλα από εκείνα της κλάσης 4114</t>
  </si>
  <si>
    <t>7203'</t>
  </si>
  <si>
    <t>Σιδηρούχα προϊόντα που λαμβάνονται με απευθείας αναγωγή των σιδηρομεταλλευμάτων και άλλα σιδηρούχα σπογγώδη προϊόντα, σε τεμάχια, σφαιρίδια ή παρόμοιες μορφές, καθώς και σίδηρος με καθαρότητα κατά βάρος &gt;= 99,94%, σε τεμάχια, σφαιρίδια ή παρόμοιες μο</t>
  </si>
  <si>
    <t>3210'</t>
  </si>
  <si>
    <t>Χρώματα επίχρισης και βερνίκια (εκτός από αυτά με βάση συνθετικά πολυμερή ή τροποποιημένα φυσικά πολυμερή). Χρωστικά (pigments) με νερό παρασκευασμένα, των τύπων που χρησιμοποιούνται για το τελείωμα των δερμάτων</t>
  </si>
  <si>
    <t>8905'</t>
  </si>
  <si>
    <t>Πλοία-φάροι, πλοία-αντλίες, βαθυκόροι, πλωτοί-γερανοί και άλλα πλοία για τα οποία η ναυσιπλοία έχει δευτερεύουσα σημασία σε σχέση με την κύρια χρήση τους, καθώς και πλωτές δεξαμενές και πλωτές ή βυθιζόμενες εξέδρες γεωτρήσεων ή εκμετάλλευσης (εκτός α</t>
  </si>
  <si>
    <t>4113'</t>
  </si>
  <si>
    <t>8901'</t>
  </si>
  <si>
    <t>Επιβατικά πλοία, κρουαζιερόπλοια, οχηματαγωγά (φέρρυ-μποτ), φορτηγά πλοία, φορτηγίδες και παρόμοια πλοία για τη μεταφορά προσώπων ή εμπορευμάτων</t>
  </si>
  <si>
    <t>7225'</t>
  </si>
  <si>
    <t>Πλατέα προϊόντα έλασης από χαλυβοκράματα, άλλα από τον ανοξείδωτο χάλυβα, με πλάτος &gt;= 600 mm, που έχουν ελαθεί σε θερμή ή ψυχρή κατάσταση</t>
  </si>
  <si>
    <t>8904'</t>
  </si>
  <si>
    <t>Πλοία ρυμουλκά και πλοία προωθητικά</t>
  </si>
  <si>
    <t>7507'</t>
  </si>
  <si>
    <t>Σωλήνες, καθώς και σύνδεσμοι, εξαρτήματα σύμπλεξης και ζεύκτες σωληνώσεων (π.χ. καμπύλες ή περιβλήματα), από νικέλιο</t>
  </si>
  <si>
    <t>2529'</t>
  </si>
  <si>
    <t>Άστριος. Λευκίτης. Νεφελίνης και νεφελοσυενίτης. Αργυροδάμας</t>
  </si>
  <si>
    <t>1804'</t>
  </si>
  <si>
    <t>Βούτυρο, λίπος και λάδι κακάου</t>
  </si>
  <si>
    <t>1214'</t>
  </si>
  <si>
    <t>Γογγύλια Σουηδίας (γογγυλοκράμβες), τεύτλα κτηνοτροφικά, ρίζες κτηνοτροφικές, χορτονομές (foin, luzerne), τριφύλλια, κτηνοτροφικά λάχανα, χορτονομές λούπινου, βίκου και παρόμοια κτηνοτροφικά προϊόντα, έστω και συσσωματωμένα με μορφή σβόλων</t>
  </si>
  <si>
    <t>5113'</t>
  </si>
  <si>
    <t>Υφάσματα από τρίχες χοντροειδείς ή από χοντρότριχες αλόγου (εκτός από υφάσματα για τεχνικές χρήσεις της κλάσης 5911)</t>
  </si>
  <si>
    <t>3103'</t>
  </si>
  <si>
    <t>Λιπάσματα ορυκτά ή χημικά φωσφορικά (εκτός από αυτά που παρουσιάζονται είτε σε δισκία ή παρόμοια σχήματα, είτε σε συσκευασίες με μεικτό βάρος &lt;= 10 kg)</t>
  </si>
  <si>
    <t>0714'</t>
  </si>
  <si>
    <t>Ρίζες μανιόκας, αραρούτης και σαλεπιού, κόνδυλοι ηλίανθου (ψευδοκολοκάσια), γλυκοπατάτες και παρόμοιες ρίζες και κόνδυλοι με υψηλή περιεκτικότητα σε άμυλο ή ινουλίνη, νωπά, διατηρημένα με απλή ψύξη, κατεψυγμένα ή αποξηραμένα έστω και κομμένα σε τεμάχ</t>
  </si>
  <si>
    <t>0602'</t>
  </si>
  <si>
    <t>Φυτά ζωντανά στα οποία περιλαμβάνονται και οι ζωντανές ρίζες τους, μοσχεύματα, μπόλια και λευκό (φύτρα) μανιταριών (εκτός από βολβούς, κρεμμύδια, κόνδυλους, ρίζες βολβοειδείς και ριζώματα γενικά, καθώς και εκτός από φυτά και ρίζες κιχωρίου)</t>
  </si>
  <si>
    <t>4004'</t>
  </si>
  <si>
    <t>Απορρίμματα, θραύσματα και ξέσματα από μη σκληρυμένο καουτσούκ, έστω και σε σκόνη ή σε κόκκους</t>
  </si>
  <si>
    <t>4001'</t>
  </si>
  <si>
    <t>Καουτσούκ φυσικό, μπαλάτα, γουταπέρκα, guayule, chicle και ανάλογες φυσικές γόμες, σε αρχικές μορφές ή σε πλάκες, φύλλα ή ταινίες</t>
  </si>
  <si>
    <t>0301'</t>
  </si>
  <si>
    <t>Ψάρια ζωντανά</t>
  </si>
  <si>
    <t>7108'</t>
  </si>
  <si>
    <t>Χρυσός, ό. συμπ. ο επιπλατινωμένος χρυσός, σε ακατέργαστη ή ημικατεργασμένη μορφή ή σε σκόνη</t>
  </si>
  <si>
    <t>3205'</t>
  </si>
  <si>
    <t>Χρωστικές λάκες (εκτός από λάκα της Κίνας ή ιαπωνική λάκα, καθώς και εκτός από βερνίκια). Παρασκευάσματα των τύπων που χρησιμοποιούνται για το χρωματισμό κάθε ύλης ή που προορίζονται να μπουν σαν συστατικά στην παρασκευή χρωστικών παρασκευασμάτων μεβ</t>
  </si>
  <si>
    <t>1109'</t>
  </si>
  <si>
    <t>Γλουτένη σιταριού, έστω και σε ξερή κατάσταση</t>
  </si>
  <si>
    <t>7118'</t>
  </si>
  <si>
    <t>Νομίσματα, ό. συμπ. αυτά που βρίσκονται σε νόμιμη κυκλοφορία (εκτός από μετάλλια, κοσμήματα από νομίσματα, αντικείμενα συλλογών με νομισματολογική αξία, απορρίμματα και θραύσματα)</t>
  </si>
  <si>
    <t>8401'</t>
  </si>
  <si>
    <t>Πυρηνικοί αντιδραστήρες. Καύσιμα στοιχεία που δεν έχουν ακτινοβοληθεί για πυρηνικούς αντιδραστήρες. Μηχανές και συσκευές για το διαχωρισμό ισοτόπων</t>
  </si>
  <si>
    <t>1108'</t>
  </si>
  <si>
    <t>Άμυλα κάθε είδους. Ινουλίνη</t>
  </si>
  <si>
    <t>5203'</t>
  </si>
  <si>
    <t>Βαμβάκι, λαναρισμένο ή χτενισμένο</t>
  </si>
  <si>
    <t>2830'</t>
  </si>
  <si>
    <t>Θειούχα. Πολυθειούχα</t>
  </si>
  <si>
    <t>7406'</t>
  </si>
  <si>
    <t>Σκόνες και ψήγματα, από χαλκό (εκτός από κόκκους χαλκού και τις κομμένες πούλιες της κλάσης 8308)</t>
  </si>
  <si>
    <t>5301'</t>
  </si>
  <si>
    <t>Λινάρι ακατέργαστο ή κατεργασμένο, αλλά όχι νηματοποιημένο. Στουπιά και απορρίμματα από λινάρι στα οποία περιλαμβάνονται και τα απορρίμματα από νήματα και τα ξεφτίδια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</si>
</sst>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u/>
      <sz val="11"/>
      <name val="Arial Narrow"/>
      <family val="2"/>
      <charset val="161"/>
    </font>
    <font>
      <sz val="9"/>
      <name val="Arial Narrow"/>
      <family val="2"/>
      <charset val="161"/>
    </font>
    <font>
      <sz val="11"/>
      <color indexed="8"/>
      <name val="Calibri"/>
      <family val="2"/>
      <charset val="161"/>
    </font>
    <font>
      <b/>
      <sz val="9"/>
      <color indexed="8"/>
      <name val="Arial Narrow"/>
      <family val="2"/>
      <charset val="161"/>
    </font>
    <font>
      <b/>
      <sz val="9"/>
      <name val="Arial Narrow"/>
      <family val="2"/>
      <charset val="161"/>
    </font>
    <font>
      <sz val="9"/>
      <color indexed="64"/>
      <name val="Arial Narrow"/>
      <family val="2"/>
      <charset val="161"/>
    </font>
    <font>
      <i/>
      <sz val="9"/>
      <name val="Arial Narrow"/>
      <family val="2"/>
      <charset val="161"/>
    </font>
    <font>
      <i/>
      <sz val="9"/>
      <color indexed="64"/>
      <name val="Arial Narrow"/>
      <family val="2"/>
      <charset val="161"/>
    </font>
    <font>
      <b/>
      <i/>
      <sz val="7"/>
      <name val="Arial Narrow"/>
      <family val="2"/>
      <charset val="161"/>
    </font>
    <font>
      <sz val="7"/>
      <color indexed="64"/>
      <name val="Arial Narrow"/>
      <family val="2"/>
      <charset val="161"/>
    </font>
    <font>
      <sz val="7"/>
      <name val="Arial Narrow"/>
      <family val="2"/>
      <charset val="161"/>
    </font>
    <font>
      <i/>
      <sz val="7"/>
      <name val="Arial Narrow"/>
      <family val="2"/>
      <charset val="161"/>
    </font>
    <font>
      <i/>
      <sz val="7"/>
      <color indexed="64"/>
      <name val="Arial Narrow"/>
      <family val="2"/>
      <charset val="161"/>
    </font>
    <font>
      <sz val="9"/>
      <color indexed="64"/>
      <name val="Arial Narrow "/>
      <charset val="161"/>
    </font>
    <font>
      <b/>
      <sz val="7"/>
      <name val="Arial Narrow"/>
      <family val="2"/>
      <charset val="161"/>
    </font>
    <font>
      <sz val="7"/>
      <color indexed="64"/>
      <name val="Arial Narrow "/>
      <charset val="161"/>
    </font>
  </fonts>
  <fills count="4">
    <fill>
      <patternFill patternType="none"/>
    </fill>
    <fill>
      <patternFill patternType="gray125"/>
    </fill>
    <fill>
      <patternFill patternType="solid">
        <fgColor indexed="22"/>
        <bgColor indexed="64"/>
      </patternFill>
    </fill>
    <fill>
      <patternFill patternType="solid">
        <fgColor theme="0" tint="-0.34998626667073579"/>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cellStyleXfs>
  <cellXfs count="88">
    <xf numFmtId="0" fontId="0" fillId="0" borderId="0" xfId="0"/>
    <xf numFmtId="0" fontId="2" fillId="0" borderId="0" xfId="0" applyFont="1"/>
    <xf numFmtId="0" fontId="2" fillId="0" borderId="0" xfId="0" applyFont="1" applyAlignment="1">
      <alignment horizontal="right"/>
    </xf>
    <xf numFmtId="0" fontId="2" fillId="0" borderId="0" xfId="0" applyFont="1" applyAlignment="1">
      <alignment horizontal="center"/>
    </xf>
    <xf numFmtId="0" fontId="5" fillId="2" borderId="2" xfId="0" applyFont="1" applyFill="1" applyBorder="1" applyAlignment="1">
      <alignment horizontal="center" vertical="center" wrapText="1"/>
    </xf>
    <xf numFmtId="3" fontId="4" fillId="2" borderId="6" xfId="1" applyNumberFormat="1" applyFont="1" applyFill="1" applyBorder="1" applyAlignment="1">
      <alignment horizontal="center"/>
    </xf>
    <xf numFmtId="0" fontId="5" fillId="2" borderId="6" xfId="0" applyFont="1" applyFill="1" applyBorder="1" applyAlignment="1">
      <alignment horizontal="right"/>
    </xf>
    <xf numFmtId="3" fontId="5" fillId="2" borderId="6" xfId="0" applyNumberFormat="1" applyFont="1" applyFill="1" applyBorder="1" applyAlignment="1">
      <alignment horizontal="center"/>
    </xf>
    <xf numFmtId="4" fontId="5" fillId="2" borderId="6" xfId="0" applyNumberFormat="1" applyFont="1" applyFill="1" applyBorder="1" applyAlignment="1">
      <alignment horizontal="right"/>
    </xf>
    <xf numFmtId="4" fontId="5" fillId="2" borderId="6" xfId="0" applyNumberFormat="1" applyFont="1" applyFill="1" applyBorder="1" applyAlignment="1">
      <alignment horizontal="right" vertical="center"/>
    </xf>
    <xf numFmtId="0" fontId="5" fillId="0" borderId="6" xfId="0" applyFont="1" applyBorder="1" applyAlignment="1">
      <alignment horizontal="right" vertical="center" wrapText="1"/>
    </xf>
    <xf numFmtId="0" fontId="2" fillId="0" borderId="6" xfId="0" quotePrefix="1" applyFont="1" applyBorder="1" applyAlignment="1">
      <alignment horizontal="center" vertical="center" wrapText="1"/>
    </xf>
    <xf numFmtId="0" fontId="2" fillId="0" borderId="6" xfId="0" applyFont="1" applyBorder="1" applyAlignment="1">
      <alignment vertical="center" wrapText="1"/>
    </xf>
    <xf numFmtId="3" fontId="2" fillId="0" borderId="6" xfId="0" applyNumberFormat="1" applyFont="1" applyBorder="1" applyAlignment="1">
      <alignment horizontal="right" vertical="center"/>
    </xf>
    <xf numFmtId="4" fontId="2" fillId="0" borderId="6" xfId="0" applyNumberFormat="1" applyFont="1" applyBorder="1" applyAlignment="1">
      <alignment horizontal="right" vertical="center"/>
    </xf>
    <xf numFmtId="3" fontId="6" fillId="0" borderId="6" xfId="0" applyNumberFormat="1" applyFont="1" applyBorder="1" applyAlignment="1">
      <alignment horizontal="right" vertical="center"/>
    </xf>
    <xf numFmtId="4" fontId="6" fillId="0" borderId="6" xfId="0" applyNumberFormat="1" applyFont="1" applyBorder="1" applyAlignment="1">
      <alignment horizontal="right" vertical="center"/>
    </xf>
    <xf numFmtId="49" fontId="6" fillId="0" borderId="6" xfId="0" quotePrefix="1" applyNumberFormat="1" applyFont="1" applyBorder="1" applyAlignment="1">
      <alignment horizontal="center" vertical="center"/>
    </xf>
    <xf numFmtId="49" fontId="6" fillId="0" borderId="6" xfId="0" applyNumberFormat="1" applyFont="1" applyBorder="1" applyAlignment="1">
      <alignment vertical="center" wrapText="1"/>
    </xf>
    <xf numFmtId="49" fontId="6" fillId="0" borderId="6" xfId="0" quotePrefix="1" applyNumberFormat="1" applyFont="1" applyBorder="1" applyAlignment="1">
      <alignment horizontal="center"/>
    </xf>
    <xf numFmtId="49" fontId="6" fillId="0" borderId="6" xfId="0" quotePrefix="1" applyNumberFormat="1" applyFont="1" applyBorder="1" applyAlignment="1">
      <alignment horizontal="center" vertical="center" wrapText="1"/>
    </xf>
    <xf numFmtId="0" fontId="7" fillId="0" borderId="6" xfId="0" quotePrefix="1" applyFont="1" applyBorder="1" applyAlignment="1">
      <alignment horizontal="center" vertical="center" wrapText="1"/>
    </xf>
    <xf numFmtId="3" fontId="8" fillId="0" borderId="6" xfId="0" applyNumberFormat="1" applyFont="1" applyBorder="1" applyAlignment="1">
      <alignment horizontal="right" vertical="center"/>
    </xf>
    <xf numFmtId="3" fontId="7" fillId="0" borderId="6" xfId="0" applyNumberFormat="1" applyFont="1" applyBorder="1" applyAlignment="1">
      <alignment horizontal="right" vertical="center"/>
    </xf>
    <xf numFmtId="0" fontId="7" fillId="0" borderId="6" xfId="0" applyFont="1" applyBorder="1" applyAlignment="1">
      <alignment vertical="center" wrapText="1"/>
    </xf>
    <xf numFmtId="4" fontId="8" fillId="0" borderId="6" xfId="0" applyNumberFormat="1" applyFont="1" applyBorder="1" applyAlignment="1">
      <alignment horizontal="right" vertical="center"/>
    </xf>
    <xf numFmtId="4" fontId="7" fillId="0" borderId="6" xfId="0" applyNumberFormat="1" applyFont="1" applyBorder="1" applyAlignment="1">
      <alignment horizontal="right" vertical="center"/>
    </xf>
    <xf numFmtId="0" fontId="7" fillId="0" borderId="6" xfId="0" applyFont="1" applyBorder="1" applyAlignment="1">
      <alignment horizontal="right" vertical="center"/>
    </xf>
    <xf numFmtId="0" fontId="2" fillId="0" borderId="6" xfId="0" quotePrefix="1" applyFont="1" applyBorder="1" applyAlignment="1">
      <alignment horizontal="center"/>
    </xf>
    <xf numFmtId="0" fontId="2" fillId="0" borderId="6" xfId="0" applyFont="1" applyBorder="1" applyAlignment="1">
      <alignment horizontal="left"/>
    </xf>
    <xf numFmtId="0" fontId="2" fillId="0" borderId="6" xfId="0" applyFont="1" applyBorder="1" applyAlignment="1">
      <alignment horizontal="right" vertical="center"/>
    </xf>
    <xf numFmtId="49" fontId="8" fillId="0" borderId="6" xfId="0" quotePrefix="1" applyNumberFormat="1" applyFont="1" applyBorder="1" applyAlignment="1">
      <alignment horizontal="center" vertical="center" wrapText="1"/>
    </xf>
    <xf numFmtId="49" fontId="8" fillId="0" borderId="6" xfId="0" applyNumberFormat="1" applyFont="1" applyBorder="1" applyAlignment="1">
      <alignment vertical="center" wrapText="1"/>
    </xf>
    <xf numFmtId="0" fontId="7" fillId="0" borderId="0" xfId="0" applyFont="1"/>
    <xf numFmtId="49" fontId="10" fillId="0" borderId="6" xfId="0" quotePrefix="1" applyNumberFormat="1" applyFont="1" applyBorder="1" applyAlignment="1">
      <alignment horizontal="center" vertical="center" wrapText="1"/>
    </xf>
    <xf numFmtId="49" fontId="10" fillId="0" borderId="6" xfId="0" applyNumberFormat="1" applyFont="1" applyBorder="1" applyAlignment="1">
      <alignment vertical="center" wrapText="1"/>
    </xf>
    <xf numFmtId="3" fontId="11" fillId="0" borderId="6" xfId="0" applyNumberFormat="1" applyFont="1" applyBorder="1" applyAlignment="1">
      <alignment horizontal="right" vertical="center"/>
    </xf>
    <xf numFmtId="3" fontId="10" fillId="0" borderId="6" xfId="0" applyNumberFormat="1" applyFont="1" applyBorder="1" applyAlignment="1">
      <alignment horizontal="right" vertical="center"/>
    </xf>
    <xf numFmtId="4" fontId="11" fillId="0" borderId="6" xfId="0" applyNumberFormat="1" applyFont="1" applyBorder="1" applyAlignment="1">
      <alignment horizontal="right" vertical="center"/>
    </xf>
    <xf numFmtId="4" fontId="10" fillId="0" borderId="6" xfId="0" applyNumberFormat="1" applyFont="1" applyBorder="1" applyAlignment="1">
      <alignment horizontal="right" vertical="center"/>
    </xf>
    <xf numFmtId="0" fontId="12" fillId="0" borderId="0" xfId="0" applyFont="1"/>
    <xf numFmtId="0" fontId="11" fillId="0" borderId="6" xfId="0" quotePrefix="1" applyFont="1" applyBorder="1" applyAlignment="1">
      <alignment horizontal="center" vertical="center" wrapText="1"/>
    </xf>
    <xf numFmtId="0" fontId="11" fillId="0" borderId="6" xfId="0" applyFont="1" applyBorder="1" applyAlignment="1">
      <alignment vertical="center" wrapText="1"/>
    </xf>
    <xf numFmtId="49" fontId="10" fillId="0" borderId="6" xfId="0" quotePrefix="1" applyNumberFormat="1" applyFont="1" applyBorder="1" applyAlignment="1">
      <alignment horizontal="center"/>
    </xf>
    <xf numFmtId="0" fontId="12" fillId="0" borderId="6" xfId="0" quotePrefix="1" applyFont="1" applyBorder="1" applyAlignment="1">
      <alignment horizontal="center" vertical="center" wrapText="1"/>
    </xf>
    <xf numFmtId="3" fontId="13" fillId="0" borderId="6" xfId="0" applyNumberFormat="1" applyFont="1" applyBorder="1" applyAlignment="1">
      <alignment horizontal="right" vertical="center"/>
    </xf>
    <xf numFmtId="3" fontId="12" fillId="0" borderId="6" xfId="0" applyNumberFormat="1" applyFont="1" applyBorder="1" applyAlignment="1">
      <alignment horizontal="right" vertical="center"/>
    </xf>
    <xf numFmtId="0" fontId="11" fillId="0" borderId="6" xfId="0" applyFont="1" applyBorder="1" applyAlignment="1">
      <alignment horizontal="right" vertical="center"/>
    </xf>
    <xf numFmtId="0" fontId="12" fillId="0" borderId="6" xfId="0" applyFont="1" applyBorder="1" applyAlignment="1">
      <alignment horizontal="right" vertical="center"/>
    </xf>
    <xf numFmtId="49" fontId="13" fillId="0" borderId="6" xfId="0" quotePrefix="1" applyNumberFormat="1" applyFont="1" applyBorder="1" applyAlignment="1">
      <alignment horizontal="center" vertical="center" wrapText="1"/>
    </xf>
    <xf numFmtId="49" fontId="13" fillId="0" borderId="6" xfId="0" applyNumberFormat="1" applyFont="1" applyBorder="1" applyAlignment="1">
      <alignment vertical="center" wrapText="1"/>
    </xf>
    <xf numFmtId="4" fontId="13" fillId="0" borderId="6" xfId="0" applyNumberFormat="1" applyFont="1" applyBorder="1" applyAlignment="1">
      <alignment horizontal="right" vertical="center"/>
    </xf>
    <xf numFmtId="4" fontId="12" fillId="0" borderId="6" xfId="0" applyNumberFormat="1" applyFont="1" applyBorder="1" applyAlignment="1">
      <alignment horizontal="right" vertical="center"/>
    </xf>
    <xf numFmtId="0" fontId="12" fillId="0" borderId="6" xfId="0" applyFont="1" applyBorder="1" applyAlignment="1">
      <alignment vertical="center" wrapText="1"/>
    </xf>
    <xf numFmtId="0" fontId="5" fillId="0" borderId="0" xfId="0" applyFont="1" applyAlignment="1">
      <alignment horizontal="right"/>
    </xf>
    <xf numFmtId="3" fontId="5" fillId="2" borderId="6" xfId="0" applyNumberFormat="1" applyFont="1" applyFill="1" applyBorder="1" applyAlignment="1">
      <alignment horizontal="right"/>
    </xf>
    <xf numFmtId="49" fontId="5" fillId="0" borderId="6" xfId="0" applyNumberFormat="1" applyFont="1" applyBorder="1" applyAlignment="1">
      <alignment horizontal="center" vertical="center"/>
    </xf>
    <xf numFmtId="3" fontId="14" fillId="0" borderId="6" xfId="0" applyNumberFormat="1" applyFont="1" applyBorder="1" applyAlignment="1">
      <alignment horizontal="right" vertical="center"/>
    </xf>
    <xf numFmtId="0" fontId="2" fillId="0" borderId="6" xfId="0" quotePrefix="1" applyFont="1" applyBorder="1" applyAlignment="1">
      <alignment horizontal="center" vertical="center"/>
    </xf>
    <xf numFmtId="49" fontId="8" fillId="0" borderId="6" xfId="0" quotePrefix="1" applyNumberFormat="1" applyFont="1" applyBorder="1" applyAlignment="1">
      <alignment horizontal="center" vertical="center"/>
    </xf>
    <xf numFmtId="49" fontId="14" fillId="0" borderId="6" xfId="0" quotePrefix="1" applyNumberFormat="1" applyFont="1" applyBorder="1" applyAlignment="1">
      <alignment horizontal="center"/>
    </xf>
    <xf numFmtId="49" fontId="14" fillId="0" borderId="6" xfId="0" applyNumberFormat="1" applyFont="1" applyBorder="1" applyAlignment="1">
      <alignment horizontal="left"/>
    </xf>
    <xf numFmtId="0" fontId="7" fillId="0" borderId="6" xfId="0" quotePrefix="1" applyFont="1" applyBorder="1" applyAlignment="1">
      <alignment horizontal="center" vertical="center"/>
    </xf>
    <xf numFmtId="0" fontId="11" fillId="0" borderId="6" xfId="0" quotePrefix="1" applyFont="1" applyBorder="1" applyAlignment="1">
      <alignment horizontal="center"/>
    </xf>
    <xf numFmtId="3" fontId="16" fillId="0" borderId="6" xfId="0" applyNumberFormat="1" applyFont="1" applyBorder="1" applyAlignment="1">
      <alignment horizontal="right" vertical="center"/>
    </xf>
    <xf numFmtId="0" fontId="11" fillId="0" borderId="0" xfId="0" applyFont="1"/>
    <xf numFmtId="49" fontId="10" fillId="0" borderId="6" xfId="0" quotePrefix="1" applyNumberFormat="1" applyFont="1" applyBorder="1" applyAlignment="1">
      <alignment horizontal="center" vertical="center"/>
    </xf>
    <xf numFmtId="0" fontId="11" fillId="0" borderId="6" xfId="0" quotePrefix="1" applyFont="1" applyBorder="1" applyAlignment="1">
      <alignment horizontal="center" vertical="center"/>
    </xf>
    <xf numFmtId="49" fontId="13" fillId="0" borderId="6" xfId="0" quotePrefix="1" applyNumberFormat="1" applyFont="1" applyBorder="1" applyAlignment="1">
      <alignment horizontal="center" vertical="center"/>
    </xf>
    <xf numFmtId="0" fontId="12" fillId="0" borderId="6" xfId="0" quotePrefix="1" applyFont="1" applyBorder="1" applyAlignment="1">
      <alignment horizontal="center" vertical="center"/>
    </xf>
    <xf numFmtId="0" fontId="9" fillId="3" borderId="1"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1" fillId="0" borderId="0" xfId="0" applyFont="1" applyAlignment="1">
      <alignment horizontal="center"/>
    </xf>
    <xf numFmtId="0" fontId="4" fillId="2" borderId="1"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5" xfId="1"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3" fontId="4" fillId="2" borderId="2" xfId="1" applyNumberFormat="1" applyFont="1" applyFill="1" applyBorder="1" applyAlignment="1">
      <alignment horizontal="center"/>
    </xf>
    <xf numFmtId="3" fontId="4" fillId="2" borderId="3" xfId="1" applyNumberFormat="1" applyFont="1" applyFill="1" applyBorder="1" applyAlignment="1">
      <alignment horizontal="center"/>
    </xf>
    <xf numFmtId="3" fontId="4" fillId="2" borderId="7" xfId="1" applyNumberFormat="1" applyFont="1" applyFill="1" applyBorder="1" applyAlignment="1">
      <alignment horizontal="center"/>
    </xf>
    <xf numFmtId="0" fontId="5" fillId="2" borderId="2" xfId="0" applyFont="1" applyFill="1" applyBorder="1" applyAlignment="1">
      <alignment horizontal="right"/>
    </xf>
    <xf numFmtId="0" fontId="5" fillId="2" borderId="3" xfId="0" applyFont="1" applyFill="1" applyBorder="1" applyAlignment="1">
      <alignment horizontal="right"/>
    </xf>
    <xf numFmtId="0" fontId="5" fillId="2" borderId="7" xfId="0" applyFont="1" applyFill="1" applyBorder="1" applyAlignment="1">
      <alignment horizontal="right"/>
    </xf>
    <xf numFmtId="49" fontId="15" fillId="3" borderId="1" xfId="0" applyNumberFormat="1" applyFont="1" applyFill="1" applyBorder="1" applyAlignment="1">
      <alignment horizontal="center" vertical="center"/>
    </xf>
    <xf numFmtId="49" fontId="15" fillId="3" borderId="4" xfId="0" applyNumberFormat="1" applyFont="1" applyFill="1" applyBorder="1" applyAlignment="1">
      <alignment horizontal="center" vertical="center"/>
    </xf>
    <xf numFmtId="49" fontId="15" fillId="3" borderId="5" xfId="0" applyNumberFormat="1" applyFont="1" applyFill="1" applyBorder="1" applyAlignment="1">
      <alignment horizontal="center" vertical="center"/>
    </xf>
  </cellXfs>
  <cellStyles count="2">
    <cellStyle name="Βασικό_Φύλλο1" xfId="1" xr:uid="{C9BCCE69-ED1D-4CB4-9AB8-9489286F9BBD}"/>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F1016-AE6D-42C5-A8EA-7808F570A92F}">
  <dimension ref="A1:Q845"/>
  <sheetViews>
    <sheetView tabSelected="1" workbookViewId="0">
      <selection activeCell="D7" sqref="D7"/>
    </sheetView>
  </sheetViews>
  <sheetFormatPr defaultColWidth="8.7109375" defaultRowHeight="13.5"/>
  <cols>
    <col min="1" max="1" width="4.140625" style="54" bestFit="1" customWidth="1"/>
    <col min="2" max="2" width="4.7109375" style="3" bestFit="1" customWidth="1"/>
    <col min="3" max="3" width="55.5703125" style="1" customWidth="1"/>
    <col min="4" max="4" width="8.5703125" style="1" bestFit="1" customWidth="1"/>
    <col min="5" max="5" width="8.7109375" style="1" bestFit="1" customWidth="1"/>
    <col min="6" max="6" width="8.5703125" style="1" bestFit="1" customWidth="1"/>
    <col min="7" max="7" width="8.7109375" style="1" bestFit="1" customWidth="1"/>
    <col min="8" max="8" width="8.5703125" style="1" customWidth="1"/>
    <col min="9" max="9" width="8.7109375" style="1" customWidth="1"/>
    <col min="10" max="10" width="8.5703125" style="1" customWidth="1"/>
    <col min="11" max="11" width="8.7109375" style="1" customWidth="1"/>
    <col min="12" max="12" width="8.5703125" style="1" customWidth="1"/>
    <col min="13" max="13" width="8.7109375" style="1" customWidth="1"/>
    <col min="14" max="14" width="7.85546875" style="1" customWidth="1"/>
    <col min="15" max="15" width="8" style="1" customWidth="1"/>
    <col min="16" max="16" width="7.7109375" style="1" bestFit="1" customWidth="1"/>
    <col min="17" max="17" width="8" style="1" customWidth="1"/>
    <col min="18" max="256" width="8.7109375" style="1"/>
    <col min="257" max="257" width="4.140625" style="1" bestFit="1" customWidth="1"/>
    <col min="258" max="258" width="4.7109375" style="1" bestFit="1" customWidth="1"/>
    <col min="259" max="259" width="55.5703125" style="1" customWidth="1"/>
    <col min="260" max="260" width="8.5703125" style="1" bestFit="1" customWidth="1"/>
    <col min="261" max="261" width="8.7109375" style="1" bestFit="1" customWidth="1"/>
    <col min="262" max="262" width="8.5703125" style="1" bestFit="1" customWidth="1"/>
    <col min="263" max="263" width="8.7109375" style="1" bestFit="1" customWidth="1"/>
    <col min="264" max="264" width="8.5703125" style="1" customWidth="1"/>
    <col min="265" max="265" width="8.7109375" style="1" customWidth="1"/>
    <col min="266" max="266" width="8.5703125" style="1" customWidth="1"/>
    <col min="267" max="267" width="8.7109375" style="1" customWidth="1"/>
    <col min="268" max="268" width="8.5703125" style="1" customWidth="1"/>
    <col min="269" max="269" width="8.7109375" style="1" customWidth="1"/>
    <col min="270" max="270" width="7.85546875" style="1" customWidth="1"/>
    <col min="271" max="271" width="8" style="1" customWidth="1"/>
    <col min="272" max="272" width="7.7109375" style="1" bestFit="1" customWidth="1"/>
    <col min="273" max="273" width="8" style="1" customWidth="1"/>
    <col min="274" max="512" width="8.7109375" style="1"/>
    <col min="513" max="513" width="4.140625" style="1" bestFit="1" customWidth="1"/>
    <col min="514" max="514" width="4.7109375" style="1" bestFit="1" customWidth="1"/>
    <col min="515" max="515" width="55.5703125" style="1" customWidth="1"/>
    <col min="516" max="516" width="8.5703125" style="1" bestFit="1" customWidth="1"/>
    <col min="517" max="517" width="8.7109375" style="1" bestFit="1" customWidth="1"/>
    <col min="518" max="518" width="8.5703125" style="1" bestFit="1" customWidth="1"/>
    <col min="519" max="519" width="8.7109375" style="1" bestFit="1" customWidth="1"/>
    <col min="520" max="520" width="8.5703125" style="1" customWidth="1"/>
    <col min="521" max="521" width="8.7109375" style="1" customWidth="1"/>
    <col min="522" max="522" width="8.5703125" style="1" customWidth="1"/>
    <col min="523" max="523" width="8.7109375" style="1" customWidth="1"/>
    <col min="524" max="524" width="8.5703125" style="1" customWidth="1"/>
    <col min="525" max="525" width="8.7109375" style="1" customWidth="1"/>
    <col min="526" max="526" width="7.85546875" style="1" customWidth="1"/>
    <col min="527" max="527" width="8" style="1" customWidth="1"/>
    <col min="528" max="528" width="7.7109375" style="1" bestFit="1" customWidth="1"/>
    <col min="529" max="529" width="8" style="1" customWidth="1"/>
    <col min="530" max="768" width="8.7109375" style="1"/>
    <col min="769" max="769" width="4.140625" style="1" bestFit="1" customWidth="1"/>
    <col min="770" max="770" width="4.7109375" style="1" bestFit="1" customWidth="1"/>
    <col min="771" max="771" width="55.5703125" style="1" customWidth="1"/>
    <col min="772" max="772" width="8.5703125" style="1" bestFit="1" customWidth="1"/>
    <col min="773" max="773" width="8.7109375" style="1" bestFit="1" customWidth="1"/>
    <col min="774" max="774" width="8.5703125" style="1" bestFit="1" customWidth="1"/>
    <col min="775" max="775" width="8.7109375" style="1" bestFit="1" customWidth="1"/>
    <col min="776" max="776" width="8.5703125" style="1" customWidth="1"/>
    <col min="777" max="777" width="8.7109375" style="1" customWidth="1"/>
    <col min="778" max="778" width="8.5703125" style="1" customWidth="1"/>
    <col min="779" max="779" width="8.7109375" style="1" customWidth="1"/>
    <col min="780" max="780" width="8.5703125" style="1" customWidth="1"/>
    <col min="781" max="781" width="8.7109375" style="1" customWidth="1"/>
    <col min="782" max="782" width="7.85546875" style="1" customWidth="1"/>
    <col min="783" max="783" width="8" style="1" customWidth="1"/>
    <col min="784" max="784" width="7.7109375" style="1" bestFit="1" customWidth="1"/>
    <col min="785" max="785" width="8" style="1" customWidth="1"/>
    <col min="786" max="1024" width="8.7109375" style="1"/>
    <col min="1025" max="1025" width="4.140625" style="1" bestFit="1" customWidth="1"/>
    <col min="1026" max="1026" width="4.7109375" style="1" bestFit="1" customWidth="1"/>
    <col min="1027" max="1027" width="55.5703125" style="1" customWidth="1"/>
    <col min="1028" max="1028" width="8.5703125" style="1" bestFit="1" customWidth="1"/>
    <col min="1029" max="1029" width="8.7109375" style="1" bestFit="1" customWidth="1"/>
    <col min="1030" max="1030" width="8.5703125" style="1" bestFit="1" customWidth="1"/>
    <col min="1031" max="1031" width="8.7109375" style="1" bestFit="1" customWidth="1"/>
    <col min="1032" max="1032" width="8.5703125" style="1" customWidth="1"/>
    <col min="1033" max="1033" width="8.7109375" style="1" customWidth="1"/>
    <col min="1034" max="1034" width="8.5703125" style="1" customWidth="1"/>
    <col min="1035" max="1035" width="8.7109375" style="1" customWidth="1"/>
    <col min="1036" max="1036" width="8.5703125" style="1" customWidth="1"/>
    <col min="1037" max="1037" width="8.7109375" style="1" customWidth="1"/>
    <col min="1038" max="1038" width="7.85546875" style="1" customWidth="1"/>
    <col min="1039" max="1039" width="8" style="1" customWidth="1"/>
    <col min="1040" max="1040" width="7.7109375" style="1" bestFit="1" customWidth="1"/>
    <col min="1041" max="1041" width="8" style="1" customWidth="1"/>
    <col min="1042" max="1280" width="8.7109375" style="1"/>
    <col min="1281" max="1281" width="4.140625" style="1" bestFit="1" customWidth="1"/>
    <col min="1282" max="1282" width="4.7109375" style="1" bestFit="1" customWidth="1"/>
    <col min="1283" max="1283" width="55.5703125" style="1" customWidth="1"/>
    <col min="1284" max="1284" width="8.5703125" style="1" bestFit="1" customWidth="1"/>
    <col min="1285" max="1285" width="8.7109375" style="1" bestFit="1" customWidth="1"/>
    <col min="1286" max="1286" width="8.5703125" style="1" bestFit="1" customWidth="1"/>
    <col min="1287" max="1287" width="8.7109375" style="1" bestFit="1" customWidth="1"/>
    <col min="1288" max="1288" width="8.5703125" style="1" customWidth="1"/>
    <col min="1289" max="1289" width="8.7109375" style="1" customWidth="1"/>
    <col min="1290" max="1290" width="8.5703125" style="1" customWidth="1"/>
    <col min="1291" max="1291" width="8.7109375" style="1" customWidth="1"/>
    <col min="1292" max="1292" width="8.5703125" style="1" customWidth="1"/>
    <col min="1293" max="1293" width="8.7109375" style="1" customWidth="1"/>
    <col min="1294" max="1294" width="7.85546875" style="1" customWidth="1"/>
    <col min="1295" max="1295" width="8" style="1" customWidth="1"/>
    <col min="1296" max="1296" width="7.7109375" style="1" bestFit="1" customWidth="1"/>
    <col min="1297" max="1297" width="8" style="1" customWidth="1"/>
    <col min="1298" max="1536" width="8.7109375" style="1"/>
    <col min="1537" max="1537" width="4.140625" style="1" bestFit="1" customWidth="1"/>
    <col min="1538" max="1538" width="4.7109375" style="1" bestFit="1" customWidth="1"/>
    <col min="1539" max="1539" width="55.5703125" style="1" customWidth="1"/>
    <col min="1540" max="1540" width="8.5703125" style="1" bestFit="1" customWidth="1"/>
    <col min="1541" max="1541" width="8.7109375" style="1" bestFit="1" customWidth="1"/>
    <col min="1542" max="1542" width="8.5703125" style="1" bestFit="1" customWidth="1"/>
    <col min="1543" max="1543" width="8.7109375" style="1" bestFit="1" customWidth="1"/>
    <col min="1544" max="1544" width="8.5703125" style="1" customWidth="1"/>
    <col min="1545" max="1545" width="8.7109375" style="1" customWidth="1"/>
    <col min="1546" max="1546" width="8.5703125" style="1" customWidth="1"/>
    <col min="1547" max="1547" width="8.7109375" style="1" customWidth="1"/>
    <col min="1548" max="1548" width="8.5703125" style="1" customWidth="1"/>
    <col min="1549" max="1549" width="8.7109375" style="1" customWidth="1"/>
    <col min="1550" max="1550" width="7.85546875" style="1" customWidth="1"/>
    <col min="1551" max="1551" width="8" style="1" customWidth="1"/>
    <col min="1552" max="1552" width="7.7109375" style="1" bestFit="1" customWidth="1"/>
    <col min="1553" max="1553" width="8" style="1" customWidth="1"/>
    <col min="1554" max="1792" width="8.7109375" style="1"/>
    <col min="1793" max="1793" width="4.140625" style="1" bestFit="1" customWidth="1"/>
    <col min="1794" max="1794" width="4.7109375" style="1" bestFit="1" customWidth="1"/>
    <col min="1795" max="1795" width="55.5703125" style="1" customWidth="1"/>
    <col min="1796" max="1796" width="8.5703125" style="1" bestFit="1" customWidth="1"/>
    <col min="1797" max="1797" width="8.7109375" style="1" bestFit="1" customWidth="1"/>
    <col min="1798" max="1798" width="8.5703125" style="1" bestFit="1" customWidth="1"/>
    <col min="1799" max="1799" width="8.7109375" style="1" bestFit="1" customWidth="1"/>
    <col min="1800" max="1800" width="8.5703125" style="1" customWidth="1"/>
    <col min="1801" max="1801" width="8.7109375" style="1" customWidth="1"/>
    <col min="1802" max="1802" width="8.5703125" style="1" customWidth="1"/>
    <col min="1803" max="1803" width="8.7109375" style="1" customWidth="1"/>
    <col min="1804" max="1804" width="8.5703125" style="1" customWidth="1"/>
    <col min="1805" max="1805" width="8.7109375" style="1" customWidth="1"/>
    <col min="1806" max="1806" width="7.85546875" style="1" customWidth="1"/>
    <col min="1807" max="1807" width="8" style="1" customWidth="1"/>
    <col min="1808" max="1808" width="7.7109375" style="1" bestFit="1" customWidth="1"/>
    <col min="1809" max="1809" width="8" style="1" customWidth="1"/>
    <col min="1810" max="2048" width="8.7109375" style="1"/>
    <col min="2049" max="2049" width="4.140625" style="1" bestFit="1" customWidth="1"/>
    <col min="2050" max="2050" width="4.7109375" style="1" bestFit="1" customWidth="1"/>
    <col min="2051" max="2051" width="55.5703125" style="1" customWidth="1"/>
    <col min="2052" max="2052" width="8.5703125" style="1" bestFit="1" customWidth="1"/>
    <col min="2053" max="2053" width="8.7109375" style="1" bestFit="1" customWidth="1"/>
    <col min="2054" max="2054" width="8.5703125" style="1" bestFit="1" customWidth="1"/>
    <col min="2055" max="2055" width="8.7109375" style="1" bestFit="1" customWidth="1"/>
    <col min="2056" max="2056" width="8.5703125" style="1" customWidth="1"/>
    <col min="2057" max="2057" width="8.7109375" style="1" customWidth="1"/>
    <col min="2058" max="2058" width="8.5703125" style="1" customWidth="1"/>
    <col min="2059" max="2059" width="8.7109375" style="1" customWidth="1"/>
    <col min="2060" max="2060" width="8.5703125" style="1" customWidth="1"/>
    <col min="2061" max="2061" width="8.7109375" style="1" customWidth="1"/>
    <col min="2062" max="2062" width="7.85546875" style="1" customWidth="1"/>
    <col min="2063" max="2063" width="8" style="1" customWidth="1"/>
    <col min="2064" max="2064" width="7.7109375" style="1" bestFit="1" customWidth="1"/>
    <col min="2065" max="2065" width="8" style="1" customWidth="1"/>
    <col min="2066" max="2304" width="8.7109375" style="1"/>
    <col min="2305" max="2305" width="4.140625" style="1" bestFit="1" customWidth="1"/>
    <col min="2306" max="2306" width="4.7109375" style="1" bestFit="1" customWidth="1"/>
    <col min="2307" max="2307" width="55.5703125" style="1" customWidth="1"/>
    <col min="2308" max="2308" width="8.5703125" style="1" bestFit="1" customWidth="1"/>
    <col min="2309" max="2309" width="8.7109375" style="1" bestFit="1" customWidth="1"/>
    <col min="2310" max="2310" width="8.5703125" style="1" bestFit="1" customWidth="1"/>
    <col min="2311" max="2311" width="8.7109375" style="1" bestFit="1" customWidth="1"/>
    <col min="2312" max="2312" width="8.5703125" style="1" customWidth="1"/>
    <col min="2313" max="2313" width="8.7109375" style="1" customWidth="1"/>
    <col min="2314" max="2314" width="8.5703125" style="1" customWidth="1"/>
    <col min="2315" max="2315" width="8.7109375" style="1" customWidth="1"/>
    <col min="2316" max="2316" width="8.5703125" style="1" customWidth="1"/>
    <col min="2317" max="2317" width="8.7109375" style="1" customWidth="1"/>
    <col min="2318" max="2318" width="7.85546875" style="1" customWidth="1"/>
    <col min="2319" max="2319" width="8" style="1" customWidth="1"/>
    <col min="2320" max="2320" width="7.7109375" style="1" bestFit="1" customWidth="1"/>
    <col min="2321" max="2321" width="8" style="1" customWidth="1"/>
    <col min="2322" max="2560" width="8.7109375" style="1"/>
    <col min="2561" max="2561" width="4.140625" style="1" bestFit="1" customWidth="1"/>
    <col min="2562" max="2562" width="4.7109375" style="1" bestFit="1" customWidth="1"/>
    <col min="2563" max="2563" width="55.5703125" style="1" customWidth="1"/>
    <col min="2564" max="2564" width="8.5703125" style="1" bestFit="1" customWidth="1"/>
    <col min="2565" max="2565" width="8.7109375" style="1" bestFit="1" customWidth="1"/>
    <col min="2566" max="2566" width="8.5703125" style="1" bestFit="1" customWidth="1"/>
    <col min="2567" max="2567" width="8.7109375" style="1" bestFit="1" customWidth="1"/>
    <col min="2568" max="2568" width="8.5703125" style="1" customWidth="1"/>
    <col min="2569" max="2569" width="8.7109375" style="1" customWidth="1"/>
    <col min="2570" max="2570" width="8.5703125" style="1" customWidth="1"/>
    <col min="2571" max="2571" width="8.7109375" style="1" customWidth="1"/>
    <col min="2572" max="2572" width="8.5703125" style="1" customWidth="1"/>
    <col min="2573" max="2573" width="8.7109375" style="1" customWidth="1"/>
    <col min="2574" max="2574" width="7.85546875" style="1" customWidth="1"/>
    <col min="2575" max="2575" width="8" style="1" customWidth="1"/>
    <col min="2576" max="2576" width="7.7109375" style="1" bestFit="1" customWidth="1"/>
    <col min="2577" max="2577" width="8" style="1" customWidth="1"/>
    <col min="2578" max="2816" width="8.7109375" style="1"/>
    <col min="2817" max="2817" width="4.140625" style="1" bestFit="1" customWidth="1"/>
    <col min="2818" max="2818" width="4.7109375" style="1" bestFit="1" customWidth="1"/>
    <col min="2819" max="2819" width="55.5703125" style="1" customWidth="1"/>
    <col min="2820" max="2820" width="8.5703125" style="1" bestFit="1" customWidth="1"/>
    <col min="2821" max="2821" width="8.7109375" style="1" bestFit="1" customWidth="1"/>
    <col min="2822" max="2822" width="8.5703125" style="1" bestFit="1" customWidth="1"/>
    <col min="2823" max="2823" width="8.7109375" style="1" bestFit="1" customWidth="1"/>
    <col min="2824" max="2824" width="8.5703125" style="1" customWidth="1"/>
    <col min="2825" max="2825" width="8.7109375" style="1" customWidth="1"/>
    <col min="2826" max="2826" width="8.5703125" style="1" customWidth="1"/>
    <col min="2827" max="2827" width="8.7109375" style="1" customWidth="1"/>
    <col min="2828" max="2828" width="8.5703125" style="1" customWidth="1"/>
    <col min="2829" max="2829" width="8.7109375" style="1" customWidth="1"/>
    <col min="2830" max="2830" width="7.85546875" style="1" customWidth="1"/>
    <col min="2831" max="2831" width="8" style="1" customWidth="1"/>
    <col min="2832" max="2832" width="7.7109375" style="1" bestFit="1" customWidth="1"/>
    <col min="2833" max="2833" width="8" style="1" customWidth="1"/>
    <col min="2834" max="3072" width="8.7109375" style="1"/>
    <col min="3073" max="3073" width="4.140625" style="1" bestFit="1" customWidth="1"/>
    <col min="3074" max="3074" width="4.7109375" style="1" bestFit="1" customWidth="1"/>
    <col min="3075" max="3075" width="55.5703125" style="1" customWidth="1"/>
    <col min="3076" max="3076" width="8.5703125" style="1" bestFit="1" customWidth="1"/>
    <col min="3077" max="3077" width="8.7109375" style="1" bestFit="1" customWidth="1"/>
    <col min="3078" max="3078" width="8.5703125" style="1" bestFit="1" customWidth="1"/>
    <col min="3079" max="3079" width="8.7109375" style="1" bestFit="1" customWidth="1"/>
    <col min="3080" max="3080" width="8.5703125" style="1" customWidth="1"/>
    <col min="3081" max="3081" width="8.7109375" style="1" customWidth="1"/>
    <col min="3082" max="3082" width="8.5703125" style="1" customWidth="1"/>
    <col min="3083" max="3083" width="8.7109375" style="1" customWidth="1"/>
    <col min="3084" max="3084" width="8.5703125" style="1" customWidth="1"/>
    <col min="3085" max="3085" width="8.7109375" style="1" customWidth="1"/>
    <col min="3086" max="3086" width="7.85546875" style="1" customWidth="1"/>
    <col min="3087" max="3087" width="8" style="1" customWidth="1"/>
    <col min="3088" max="3088" width="7.7109375" style="1" bestFit="1" customWidth="1"/>
    <col min="3089" max="3089" width="8" style="1" customWidth="1"/>
    <col min="3090" max="3328" width="8.7109375" style="1"/>
    <col min="3329" max="3329" width="4.140625" style="1" bestFit="1" customWidth="1"/>
    <col min="3330" max="3330" width="4.7109375" style="1" bestFit="1" customWidth="1"/>
    <col min="3331" max="3331" width="55.5703125" style="1" customWidth="1"/>
    <col min="3332" max="3332" width="8.5703125" style="1" bestFit="1" customWidth="1"/>
    <col min="3333" max="3333" width="8.7109375" style="1" bestFit="1" customWidth="1"/>
    <col min="3334" max="3334" width="8.5703125" style="1" bestFit="1" customWidth="1"/>
    <col min="3335" max="3335" width="8.7109375" style="1" bestFit="1" customWidth="1"/>
    <col min="3336" max="3336" width="8.5703125" style="1" customWidth="1"/>
    <col min="3337" max="3337" width="8.7109375" style="1" customWidth="1"/>
    <col min="3338" max="3338" width="8.5703125" style="1" customWidth="1"/>
    <col min="3339" max="3339" width="8.7109375" style="1" customWidth="1"/>
    <col min="3340" max="3340" width="8.5703125" style="1" customWidth="1"/>
    <col min="3341" max="3341" width="8.7109375" style="1" customWidth="1"/>
    <col min="3342" max="3342" width="7.85546875" style="1" customWidth="1"/>
    <col min="3343" max="3343" width="8" style="1" customWidth="1"/>
    <col min="3344" max="3344" width="7.7109375" style="1" bestFit="1" customWidth="1"/>
    <col min="3345" max="3345" width="8" style="1" customWidth="1"/>
    <col min="3346" max="3584" width="8.7109375" style="1"/>
    <col min="3585" max="3585" width="4.140625" style="1" bestFit="1" customWidth="1"/>
    <col min="3586" max="3586" width="4.7109375" style="1" bestFit="1" customWidth="1"/>
    <col min="3587" max="3587" width="55.5703125" style="1" customWidth="1"/>
    <col min="3588" max="3588" width="8.5703125" style="1" bestFit="1" customWidth="1"/>
    <col min="3589" max="3589" width="8.7109375" style="1" bestFit="1" customWidth="1"/>
    <col min="3590" max="3590" width="8.5703125" style="1" bestFit="1" customWidth="1"/>
    <col min="3591" max="3591" width="8.7109375" style="1" bestFit="1" customWidth="1"/>
    <col min="3592" max="3592" width="8.5703125" style="1" customWidth="1"/>
    <col min="3593" max="3593" width="8.7109375" style="1" customWidth="1"/>
    <col min="3594" max="3594" width="8.5703125" style="1" customWidth="1"/>
    <col min="3595" max="3595" width="8.7109375" style="1" customWidth="1"/>
    <col min="3596" max="3596" width="8.5703125" style="1" customWidth="1"/>
    <col min="3597" max="3597" width="8.7109375" style="1" customWidth="1"/>
    <col min="3598" max="3598" width="7.85546875" style="1" customWidth="1"/>
    <col min="3599" max="3599" width="8" style="1" customWidth="1"/>
    <col min="3600" max="3600" width="7.7109375" style="1" bestFit="1" customWidth="1"/>
    <col min="3601" max="3601" width="8" style="1" customWidth="1"/>
    <col min="3602" max="3840" width="8.7109375" style="1"/>
    <col min="3841" max="3841" width="4.140625" style="1" bestFit="1" customWidth="1"/>
    <col min="3842" max="3842" width="4.7109375" style="1" bestFit="1" customWidth="1"/>
    <col min="3843" max="3843" width="55.5703125" style="1" customWidth="1"/>
    <col min="3844" max="3844" width="8.5703125" style="1" bestFit="1" customWidth="1"/>
    <col min="3845" max="3845" width="8.7109375" style="1" bestFit="1" customWidth="1"/>
    <col min="3846" max="3846" width="8.5703125" style="1" bestFit="1" customWidth="1"/>
    <col min="3847" max="3847" width="8.7109375" style="1" bestFit="1" customWidth="1"/>
    <col min="3848" max="3848" width="8.5703125" style="1" customWidth="1"/>
    <col min="3849" max="3849" width="8.7109375" style="1" customWidth="1"/>
    <col min="3850" max="3850" width="8.5703125" style="1" customWidth="1"/>
    <col min="3851" max="3851" width="8.7109375" style="1" customWidth="1"/>
    <col min="3852" max="3852" width="8.5703125" style="1" customWidth="1"/>
    <col min="3853" max="3853" width="8.7109375" style="1" customWidth="1"/>
    <col min="3854" max="3854" width="7.85546875" style="1" customWidth="1"/>
    <col min="3855" max="3855" width="8" style="1" customWidth="1"/>
    <col min="3856" max="3856" width="7.7109375" style="1" bestFit="1" customWidth="1"/>
    <col min="3857" max="3857" width="8" style="1" customWidth="1"/>
    <col min="3858" max="4096" width="8.7109375" style="1"/>
    <col min="4097" max="4097" width="4.140625" style="1" bestFit="1" customWidth="1"/>
    <col min="4098" max="4098" width="4.7109375" style="1" bestFit="1" customWidth="1"/>
    <col min="4099" max="4099" width="55.5703125" style="1" customWidth="1"/>
    <col min="4100" max="4100" width="8.5703125" style="1" bestFit="1" customWidth="1"/>
    <col min="4101" max="4101" width="8.7109375" style="1" bestFit="1" customWidth="1"/>
    <col min="4102" max="4102" width="8.5703125" style="1" bestFit="1" customWidth="1"/>
    <col min="4103" max="4103" width="8.7109375" style="1" bestFit="1" customWidth="1"/>
    <col min="4104" max="4104" width="8.5703125" style="1" customWidth="1"/>
    <col min="4105" max="4105" width="8.7109375" style="1" customWidth="1"/>
    <col min="4106" max="4106" width="8.5703125" style="1" customWidth="1"/>
    <col min="4107" max="4107" width="8.7109375" style="1" customWidth="1"/>
    <col min="4108" max="4108" width="8.5703125" style="1" customWidth="1"/>
    <col min="4109" max="4109" width="8.7109375" style="1" customWidth="1"/>
    <col min="4110" max="4110" width="7.85546875" style="1" customWidth="1"/>
    <col min="4111" max="4111" width="8" style="1" customWidth="1"/>
    <col min="4112" max="4112" width="7.7109375" style="1" bestFit="1" customWidth="1"/>
    <col min="4113" max="4113" width="8" style="1" customWidth="1"/>
    <col min="4114" max="4352" width="8.7109375" style="1"/>
    <col min="4353" max="4353" width="4.140625" style="1" bestFit="1" customWidth="1"/>
    <col min="4354" max="4354" width="4.7109375" style="1" bestFit="1" customWidth="1"/>
    <col min="4355" max="4355" width="55.5703125" style="1" customWidth="1"/>
    <col min="4356" max="4356" width="8.5703125" style="1" bestFit="1" customWidth="1"/>
    <col min="4357" max="4357" width="8.7109375" style="1" bestFit="1" customWidth="1"/>
    <col min="4358" max="4358" width="8.5703125" style="1" bestFit="1" customWidth="1"/>
    <col min="4359" max="4359" width="8.7109375" style="1" bestFit="1" customWidth="1"/>
    <col min="4360" max="4360" width="8.5703125" style="1" customWidth="1"/>
    <col min="4361" max="4361" width="8.7109375" style="1" customWidth="1"/>
    <col min="4362" max="4362" width="8.5703125" style="1" customWidth="1"/>
    <col min="4363" max="4363" width="8.7109375" style="1" customWidth="1"/>
    <col min="4364" max="4364" width="8.5703125" style="1" customWidth="1"/>
    <col min="4365" max="4365" width="8.7109375" style="1" customWidth="1"/>
    <col min="4366" max="4366" width="7.85546875" style="1" customWidth="1"/>
    <col min="4367" max="4367" width="8" style="1" customWidth="1"/>
    <col min="4368" max="4368" width="7.7109375" style="1" bestFit="1" customWidth="1"/>
    <col min="4369" max="4369" width="8" style="1" customWidth="1"/>
    <col min="4370" max="4608" width="8.7109375" style="1"/>
    <col min="4609" max="4609" width="4.140625" style="1" bestFit="1" customWidth="1"/>
    <col min="4610" max="4610" width="4.7109375" style="1" bestFit="1" customWidth="1"/>
    <col min="4611" max="4611" width="55.5703125" style="1" customWidth="1"/>
    <col min="4612" max="4612" width="8.5703125" style="1" bestFit="1" customWidth="1"/>
    <col min="4613" max="4613" width="8.7109375" style="1" bestFit="1" customWidth="1"/>
    <col min="4614" max="4614" width="8.5703125" style="1" bestFit="1" customWidth="1"/>
    <col min="4615" max="4615" width="8.7109375" style="1" bestFit="1" customWidth="1"/>
    <col min="4616" max="4616" width="8.5703125" style="1" customWidth="1"/>
    <col min="4617" max="4617" width="8.7109375" style="1" customWidth="1"/>
    <col min="4618" max="4618" width="8.5703125" style="1" customWidth="1"/>
    <col min="4619" max="4619" width="8.7109375" style="1" customWidth="1"/>
    <col min="4620" max="4620" width="8.5703125" style="1" customWidth="1"/>
    <col min="4621" max="4621" width="8.7109375" style="1" customWidth="1"/>
    <col min="4622" max="4622" width="7.85546875" style="1" customWidth="1"/>
    <col min="4623" max="4623" width="8" style="1" customWidth="1"/>
    <col min="4624" max="4624" width="7.7109375" style="1" bestFit="1" customWidth="1"/>
    <col min="4625" max="4625" width="8" style="1" customWidth="1"/>
    <col min="4626" max="4864" width="8.7109375" style="1"/>
    <col min="4865" max="4865" width="4.140625" style="1" bestFit="1" customWidth="1"/>
    <col min="4866" max="4866" width="4.7109375" style="1" bestFit="1" customWidth="1"/>
    <col min="4867" max="4867" width="55.5703125" style="1" customWidth="1"/>
    <col min="4868" max="4868" width="8.5703125" style="1" bestFit="1" customWidth="1"/>
    <col min="4869" max="4869" width="8.7109375" style="1" bestFit="1" customWidth="1"/>
    <col min="4870" max="4870" width="8.5703125" style="1" bestFit="1" customWidth="1"/>
    <col min="4871" max="4871" width="8.7109375" style="1" bestFit="1" customWidth="1"/>
    <col min="4872" max="4872" width="8.5703125" style="1" customWidth="1"/>
    <col min="4873" max="4873" width="8.7109375" style="1" customWidth="1"/>
    <col min="4874" max="4874" width="8.5703125" style="1" customWidth="1"/>
    <col min="4875" max="4875" width="8.7109375" style="1" customWidth="1"/>
    <col min="4876" max="4876" width="8.5703125" style="1" customWidth="1"/>
    <col min="4877" max="4877" width="8.7109375" style="1" customWidth="1"/>
    <col min="4878" max="4878" width="7.85546875" style="1" customWidth="1"/>
    <col min="4879" max="4879" width="8" style="1" customWidth="1"/>
    <col min="4880" max="4880" width="7.7109375" style="1" bestFit="1" customWidth="1"/>
    <col min="4881" max="4881" width="8" style="1" customWidth="1"/>
    <col min="4882" max="5120" width="8.7109375" style="1"/>
    <col min="5121" max="5121" width="4.140625" style="1" bestFit="1" customWidth="1"/>
    <col min="5122" max="5122" width="4.7109375" style="1" bestFit="1" customWidth="1"/>
    <col min="5123" max="5123" width="55.5703125" style="1" customWidth="1"/>
    <col min="5124" max="5124" width="8.5703125" style="1" bestFit="1" customWidth="1"/>
    <col min="5125" max="5125" width="8.7109375" style="1" bestFit="1" customWidth="1"/>
    <col min="5126" max="5126" width="8.5703125" style="1" bestFit="1" customWidth="1"/>
    <col min="5127" max="5127" width="8.7109375" style="1" bestFit="1" customWidth="1"/>
    <col min="5128" max="5128" width="8.5703125" style="1" customWidth="1"/>
    <col min="5129" max="5129" width="8.7109375" style="1" customWidth="1"/>
    <col min="5130" max="5130" width="8.5703125" style="1" customWidth="1"/>
    <col min="5131" max="5131" width="8.7109375" style="1" customWidth="1"/>
    <col min="5132" max="5132" width="8.5703125" style="1" customWidth="1"/>
    <col min="5133" max="5133" width="8.7109375" style="1" customWidth="1"/>
    <col min="5134" max="5134" width="7.85546875" style="1" customWidth="1"/>
    <col min="5135" max="5135" width="8" style="1" customWidth="1"/>
    <col min="5136" max="5136" width="7.7109375" style="1" bestFit="1" customWidth="1"/>
    <col min="5137" max="5137" width="8" style="1" customWidth="1"/>
    <col min="5138" max="5376" width="8.7109375" style="1"/>
    <col min="5377" max="5377" width="4.140625" style="1" bestFit="1" customWidth="1"/>
    <col min="5378" max="5378" width="4.7109375" style="1" bestFit="1" customWidth="1"/>
    <col min="5379" max="5379" width="55.5703125" style="1" customWidth="1"/>
    <col min="5380" max="5380" width="8.5703125" style="1" bestFit="1" customWidth="1"/>
    <col min="5381" max="5381" width="8.7109375" style="1" bestFit="1" customWidth="1"/>
    <col min="5382" max="5382" width="8.5703125" style="1" bestFit="1" customWidth="1"/>
    <col min="5383" max="5383" width="8.7109375" style="1" bestFit="1" customWidth="1"/>
    <col min="5384" max="5384" width="8.5703125" style="1" customWidth="1"/>
    <col min="5385" max="5385" width="8.7109375" style="1" customWidth="1"/>
    <col min="5386" max="5386" width="8.5703125" style="1" customWidth="1"/>
    <col min="5387" max="5387" width="8.7109375" style="1" customWidth="1"/>
    <col min="5388" max="5388" width="8.5703125" style="1" customWidth="1"/>
    <col min="5389" max="5389" width="8.7109375" style="1" customWidth="1"/>
    <col min="5390" max="5390" width="7.85546875" style="1" customWidth="1"/>
    <col min="5391" max="5391" width="8" style="1" customWidth="1"/>
    <col min="5392" max="5392" width="7.7109375" style="1" bestFit="1" customWidth="1"/>
    <col min="5393" max="5393" width="8" style="1" customWidth="1"/>
    <col min="5394" max="5632" width="8.7109375" style="1"/>
    <col min="5633" max="5633" width="4.140625" style="1" bestFit="1" customWidth="1"/>
    <col min="5634" max="5634" width="4.7109375" style="1" bestFit="1" customWidth="1"/>
    <col min="5635" max="5635" width="55.5703125" style="1" customWidth="1"/>
    <col min="5636" max="5636" width="8.5703125" style="1" bestFit="1" customWidth="1"/>
    <col min="5637" max="5637" width="8.7109375" style="1" bestFit="1" customWidth="1"/>
    <col min="5638" max="5638" width="8.5703125" style="1" bestFit="1" customWidth="1"/>
    <col min="5639" max="5639" width="8.7109375" style="1" bestFit="1" customWidth="1"/>
    <col min="5640" max="5640" width="8.5703125" style="1" customWidth="1"/>
    <col min="5641" max="5641" width="8.7109375" style="1" customWidth="1"/>
    <col min="5642" max="5642" width="8.5703125" style="1" customWidth="1"/>
    <col min="5643" max="5643" width="8.7109375" style="1" customWidth="1"/>
    <col min="5644" max="5644" width="8.5703125" style="1" customWidth="1"/>
    <col min="5645" max="5645" width="8.7109375" style="1" customWidth="1"/>
    <col min="5646" max="5646" width="7.85546875" style="1" customWidth="1"/>
    <col min="5647" max="5647" width="8" style="1" customWidth="1"/>
    <col min="5648" max="5648" width="7.7109375" style="1" bestFit="1" customWidth="1"/>
    <col min="5649" max="5649" width="8" style="1" customWidth="1"/>
    <col min="5650" max="5888" width="8.7109375" style="1"/>
    <col min="5889" max="5889" width="4.140625" style="1" bestFit="1" customWidth="1"/>
    <col min="5890" max="5890" width="4.7109375" style="1" bestFit="1" customWidth="1"/>
    <col min="5891" max="5891" width="55.5703125" style="1" customWidth="1"/>
    <col min="5892" max="5892" width="8.5703125" style="1" bestFit="1" customWidth="1"/>
    <col min="5893" max="5893" width="8.7109375" style="1" bestFit="1" customWidth="1"/>
    <col min="5894" max="5894" width="8.5703125" style="1" bestFit="1" customWidth="1"/>
    <col min="5895" max="5895" width="8.7109375" style="1" bestFit="1" customWidth="1"/>
    <col min="5896" max="5896" width="8.5703125" style="1" customWidth="1"/>
    <col min="5897" max="5897" width="8.7109375" style="1" customWidth="1"/>
    <col min="5898" max="5898" width="8.5703125" style="1" customWidth="1"/>
    <col min="5899" max="5899" width="8.7109375" style="1" customWidth="1"/>
    <col min="5900" max="5900" width="8.5703125" style="1" customWidth="1"/>
    <col min="5901" max="5901" width="8.7109375" style="1" customWidth="1"/>
    <col min="5902" max="5902" width="7.85546875" style="1" customWidth="1"/>
    <col min="5903" max="5903" width="8" style="1" customWidth="1"/>
    <col min="5904" max="5904" width="7.7109375" style="1" bestFit="1" customWidth="1"/>
    <col min="5905" max="5905" width="8" style="1" customWidth="1"/>
    <col min="5906" max="6144" width="8.7109375" style="1"/>
    <col min="6145" max="6145" width="4.140625" style="1" bestFit="1" customWidth="1"/>
    <col min="6146" max="6146" width="4.7109375" style="1" bestFit="1" customWidth="1"/>
    <col min="6147" max="6147" width="55.5703125" style="1" customWidth="1"/>
    <col min="6148" max="6148" width="8.5703125" style="1" bestFit="1" customWidth="1"/>
    <col min="6149" max="6149" width="8.7109375" style="1" bestFit="1" customWidth="1"/>
    <col min="6150" max="6150" width="8.5703125" style="1" bestFit="1" customWidth="1"/>
    <col min="6151" max="6151" width="8.7109375" style="1" bestFit="1" customWidth="1"/>
    <col min="6152" max="6152" width="8.5703125" style="1" customWidth="1"/>
    <col min="6153" max="6153" width="8.7109375" style="1" customWidth="1"/>
    <col min="6154" max="6154" width="8.5703125" style="1" customWidth="1"/>
    <col min="6155" max="6155" width="8.7109375" style="1" customWidth="1"/>
    <col min="6156" max="6156" width="8.5703125" style="1" customWidth="1"/>
    <col min="6157" max="6157" width="8.7109375" style="1" customWidth="1"/>
    <col min="6158" max="6158" width="7.85546875" style="1" customWidth="1"/>
    <col min="6159" max="6159" width="8" style="1" customWidth="1"/>
    <col min="6160" max="6160" width="7.7109375" style="1" bestFit="1" customWidth="1"/>
    <col min="6161" max="6161" width="8" style="1" customWidth="1"/>
    <col min="6162" max="6400" width="8.7109375" style="1"/>
    <col min="6401" max="6401" width="4.140625" style="1" bestFit="1" customWidth="1"/>
    <col min="6402" max="6402" width="4.7109375" style="1" bestFit="1" customWidth="1"/>
    <col min="6403" max="6403" width="55.5703125" style="1" customWidth="1"/>
    <col min="6404" max="6404" width="8.5703125" style="1" bestFit="1" customWidth="1"/>
    <col min="6405" max="6405" width="8.7109375" style="1" bestFit="1" customWidth="1"/>
    <col min="6406" max="6406" width="8.5703125" style="1" bestFit="1" customWidth="1"/>
    <col min="6407" max="6407" width="8.7109375" style="1" bestFit="1" customWidth="1"/>
    <col min="6408" max="6408" width="8.5703125" style="1" customWidth="1"/>
    <col min="6409" max="6409" width="8.7109375" style="1" customWidth="1"/>
    <col min="6410" max="6410" width="8.5703125" style="1" customWidth="1"/>
    <col min="6411" max="6411" width="8.7109375" style="1" customWidth="1"/>
    <col min="6412" max="6412" width="8.5703125" style="1" customWidth="1"/>
    <col min="6413" max="6413" width="8.7109375" style="1" customWidth="1"/>
    <col min="6414" max="6414" width="7.85546875" style="1" customWidth="1"/>
    <col min="6415" max="6415" width="8" style="1" customWidth="1"/>
    <col min="6416" max="6416" width="7.7109375" style="1" bestFit="1" customWidth="1"/>
    <col min="6417" max="6417" width="8" style="1" customWidth="1"/>
    <col min="6418" max="6656" width="8.7109375" style="1"/>
    <col min="6657" max="6657" width="4.140625" style="1" bestFit="1" customWidth="1"/>
    <col min="6658" max="6658" width="4.7109375" style="1" bestFit="1" customWidth="1"/>
    <col min="6659" max="6659" width="55.5703125" style="1" customWidth="1"/>
    <col min="6660" max="6660" width="8.5703125" style="1" bestFit="1" customWidth="1"/>
    <col min="6661" max="6661" width="8.7109375" style="1" bestFit="1" customWidth="1"/>
    <col min="6662" max="6662" width="8.5703125" style="1" bestFit="1" customWidth="1"/>
    <col min="6663" max="6663" width="8.7109375" style="1" bestFit="1" customWidth="1"/>
    <col min="6664" max="6664" width="8.5703125" style="1" customWidth="1"/>
    <col min="6665" max="6665" width="8.7109375" style="1" customWidth="1"/>
    <col min="6666" max="6666" width="8.5703125" style="1" customWidth="1"/>
    <col min="6667" max="6667" width="8.7109375" style="1" customWidth="1"/>
    <col min="6668" max="6668" width="8.5703125" style="1" customWidth="1"/>
    <col min="6669" max="6669" width="8.7109375" style="1" customWidth="1"/>
    <col min="6670" max="6670" width="7.85546875" style="1" customWidth="1"/>
    <col min="6671" max="6671" width="8" style="1" customWidth="1"/>
    <col min="6672" max="6672" width="7.7109375" style="1" bestFit="1" customWidth="1"/>
    <col min="6673" max="6673" width="8" style="1" customWidth="1"/>
    <col min="6674" max="6912" width="8.7109375" style="1"/>
    <col min="6913" max="6913" width="4.140625" style="1" bestFit="1" customWidth="1"/>
    <col min="6914" max="6914" width="4.7109375" style="1" bestFit="1" customWidth="1"/>
    <col min="6915" max="6915" width="55.5703125" style="1" customWidth="1"/>
    <col min="6916" max="6916" width="8.5703125" style="1" bestFit="1" customWidth="1"/>
    <col min="6917" max="6917" width="8.7109375" style="1" bestFit="1" customWidth="1"/>
    <col min="6918" max="6918" width="8.5703125" style="1" bestFit="1" customWidth="1"/>
    <col min="6919" max="6919" width="8.7109375" style="1" bestFit="1" customWidth="1"/>
    <col min="6920" max="6920" width="8.5703125" style="1" customWidth="1"/>
    <col min="6921" max="6921" width="8.7109375" style="1" customWidth="1"/>
    <col min="6922" max="6922" width="8.5703125" style="1" customWidth="1"/>
    <col min="6923" max="6923" width="8.7109375" style="1" customWidth="1"/>
    <col min="6924" max="6924" width="8.5703125" style="1" customWidth="1"/>
    <col min="6925" max="6925" width="8.7109375" style="1" customWidth="1"/>
    <col min="6926" max="6926" width="7.85546875" style="1" customWidth="1"/>
    <col min="6927" max="6927" width="8" style="1" customWidth="1"/>
    <col min="6928" max="6928" width="7.7109375" style="1" bestFit="1" customWidth="1"/>
    <col min="6929" max="6929" width="8" style="1" customWidth="1"/>
    <col min="6930" max="7168" width="8.7109375" style="1"/>
    <col min="7169" max="7169" width="4.140625" style="1" bestFit="1" customWidth="1"/>
    <col min="7170" max="7170" width="4.7109375" style="1" bestFit="1" customWidth="1"/>
    <col min="7171" max="7171" width="55.5703125" style="1" customWidth="1"/>
    <col min="7172" max="7172" width="8.5703125" style="1" bestFit="1" customWidth="1"/>
    <col min="7173" max="7173" width="8.7109375" style="1" bestFit="1" customWidth="1"/>
    <col min="7174" max="7174" width="8.5703125" style="1" bestFit="1" customWidth="1"/>
    <col min="7175" max="7175" width="8.7109375" style="1" bestFit="1" customWidth="1"/>
    <col min="7176" max="7176" width="8.5703125" style="1" customWidth="1"/>
    <col min="7177" max="7177" width="8.7109375" style="1" customWidth="1"/>
    <col min="7178" max="7178" width="8.5703125" style="1" customWidth="1"/>
    <col min="7179" max="7179" width="8.7109375" style="1" customWidth="1"/>
    <col min="7180" max="7180" width="8.5703125" style="1" customWidth="1"/>
    <col min="7181" max="7181" width="8.7109375" style="1" customWidth="1"/>
    <col min="7182" max="7182" width="7.85546875" style="1" customWidth="1"/>
    <col min="7183" max="7183" width="8" style="1" customWidth="1"/>
    <col min="7184" max="7184" width="7.7109375" style="1" bestFit="1" customWidth="1"/>
    <col min="7185" max="7185" width="8" style="1" customWidth="1"/>
    <col min="7186" max="7424" width="8.7109375" style="1"/>
    <col min="7425" max="7425" width="4.140625" style="1" bestFit="1" customWidth="1"/>
    <col min="7426" max="7426" width="4.7109375" style="1" bestFit="1" customWidth="1"/>
    <col min="7427" max="7427" width="55.5703125" style="1" customWidth="1"/>
    <col min="7428" max="7428" width="8.5703125" style="1" bestFit="1" customWidth="1"/>
    <col min="7429" max="7429" width="8.7109375" style="1" bestFit="1" customWidth="1"/>
    <col min="7430" max="7430" width="8.5703125" style="1" bestFit="1" customWidth="1"/>
    <col min="7431" max="7431" width="8.7109375" style="1" bestFit="1" customWidth="1"/>
    <col min="7432" max="7432" width="8.5703125" style="1" customWidth="1"/>
    <col min="7433" max="7433" width="8.7109375" style="1" customWidth="1"/>
    <col min="7434" max="7434" width="8.5703125" style="1" customWidth="1"/>
    <col min="7435" max="7435" width="8.7109375" style="1" customWidth="1"/>
    <col min="7436" max="7436" width="8.5703125" style="1" customWidth="1"/>
    <col min="7437" max="7437" width="8.7109375" style="1" customWidth="1"/>
    <col min="7438" max="7438" width="7.85546875" style="1" customWidth="1"/>
    <col min="7439" max="7439" width="8" style="1" customWidth="1"/>
    <col min="7440" max="7440" width="7.7109375" style="1" bestFit="1" customWidth="1"/>
    <col min="7441" max="7441" width="8" style="1" customWidth="1"/>
    <col min="7442" max="7680" width="8.7109375" style="1"/>
    <col min="7681" max="7681" width="4.140625" style="1" bestFit="1" customWidth="1"/>
    <col min="7682" max="7682" width="4.7109375" style="1" bestFit="1" customWidth="1"/>
    <col min="7683" max="7683" width="55.5703125" style="1" customWidth="1"/>
    <col min="7684" max="7684" width="8.5703125" style="1" bestFit="1" customWidth="1"/>
    <col min="7685" max="7685" width="8.7109375" style="1" bestFit="1" customWidth="1"/>
    <col min="7686" max="7686" width="8.5703125" style="1" bestFit="1" customWidth="1"/>
    <col min="7687" max="7687" width="8.7109375" style="1" bestFit="1" customWidth="1"/>
    <col min="7688" max="7688" width="8.5703125" style="1" customWidth="1"/>
    <col min="7689" max="7689" width="8.7109375" style="1" customWidth="1"/>
    <col min="7690" max="7690" width="8.5703125" style="1" customWidth="1"/>
    <col min="7691" max="7691" width="8.7109375" style="1" customWidth="1"/>
    <col min="7692" max="7692" width="8.5703125" style="1" customWidth="1"/>
    <col min="7693" max="7693" width="8.7109375" style="1" customWidth="1"/>
    <col min="7694" max="7694" width="7.85546875" style="1" customWidth="1"/>
    <col min="7695" max="7695" width="8" style="1" customWidth="1"/>
    <col min="7696" max="7696" width="7.7109375" style="1" bestFit="1" customWidth="1"/>
    <col min="7697" max="7697" width="8" style="1" customWidth="1"/>
    <col min="7698" max="7936" width="8.7109375" style="1"/>
    <col min="7937" max="7937" width="4.140625" style="1" bestFit="1" customWidth="1"/>
    <col min="7938" max="7938" width="4.7109375" style="1" bestFit="1" customWidth="1"/>
    <col min="7939" max="7939" width="55.5703125" style="1" customWidth="1"/>
    <col min="7940" max="7940" width="8.5703125" style="1" bestFit="1" customWidth="1"/>
    <col min="7941" max="7941" width="8.7109375" style="1" bestFit="1" customWidth="1"/>
    <col min="7942" max="7942" width="8.5703125" style="1" bestFit="1" customWidth="1"/>
    <col min="7943" max="7943" width="8.7109375" style="1" bestFit="1" customWidth="1"/>
    <col min="7944" max="7944" width="8.5703125" style="1" customWidth="1"/>
    <col min="7945" max="7945" width="8.7109375" style="1" customWidth="1"/>
    <col min="7946" max="7946" width="8.5703125" style="1" customWidth="1"/>
    <col min="7947" max="7947" width="8.7109375" style="1" customWidth="1"/>
    <col min="7948" max="7948" width="8.5703125" style="1" customWidth="1"/>
    <col min="7949" max="7949" width="8.7109375" style="1" customWidth="1"/>
    <col min="7950" max="7950" width="7.85546875" style="1" customWidth="1"/>
    <col min="7951" max="7951" width="8" style="1" customWidth="1"/>
    <col min="7952" max="7952" width="7.7109375" style="1" bestFit="1" customWidth="1"/>
    <col min="7953" max="7953" width="8" style="1" customWidth="1"/>
    <col min="7954" max="8192" width="8.7109375" style="1"/>
    <col min="8193" max="8193" width="4.140625" style="1" bestFit="1" customWidth="1"/>
    <col min="8194" max="8194" width="4.7109375" style="1" bestFit="1" customWidth="1"/>
    <col min="8195" max="8195" width="55.5703125" style="1" customWidth="1"/>
    <col min="8196" max="8196" width="8.5703125" style="1" bestFit="1" customWidth="1"/>
    <col min="8197" max="8197" width="8.7109375" style="1" bestFit="1" customWidth="1"/>
    <col min="8198" max="8198" width="8.5703125" style="1" bestFit="1" customWidth="1"/>
    <col min="8199" max="8199" width="8.7109375" style="1" bestFit="1" customWidth="1"/>
    <col min="8200" max="8200" width="8.5703125" style="1" customWidth="1"/>
    <col min="8201" max="8201" width="8.7109375" style="1" customWidth="1"/>
    <col min="8202" max="8202" width="8.5703125" style="1" customWidth="1"/>
    <col min="8203" max="8203" width="8.7109375" style="1" customWidth="1"/>
    <col min="8204" max="8204" width="8.5703125" style="1" customWidth="1"/>
    <col min="8205" max="8205" width="8.7109375" style="1" customWidth="1"/>
    <col min="8206" max="8206" width="7.85546875" style="1" customWidth="1"/>
    <col min="8207" max="8207" width="8" style="1" customWidth="1"/>
    <col min="8208" max="8208" width="7.7109375" style="1" bestFit="1" customWidth="1"/>
    <col min="8209" max="8209" width="8" style="1" customWidth="1"/>
    <col min="8210" max="8448" width="8.7109375" style="1"/>
    <col min="8449" max="8449" width="4.140625" style="1" bestFit="1" customWidth="1"/>
    <col min="8450" max="8450" width="4.7109375" style="1" bestFit="1" customWidth="1"/>
    <col min="8451" max="8451" width="55.5703125" style="1" customWidth="1"/>
    <col min="8452" max="8452" width="8.5703125" style="1" bestFit="1" customWidth="1"/>
    <col min="8453" max="8453" width="8.7109375" style="1" bestFit="1" customWidth="1"/>
    <col min="8454" max="8454" width="8.5703125" style="1" bestFit="1" customWidth="1"/>
    <col min="8455" max="8455" width="8.7109375" style="1" bestFit="1" customWidth="1"/>
    <col min="8456" max="8456" width="8.5703125" style="1" customWidth="1"/>
    <col min="8457" max="8457" width="8.7109375" style="1" customWidth="1"/>
    <col min="8458" max="8458" width="8.5703125" style="1" customWidth="1"/>
    <col min="8459" max="8459" width="8.7109375" style="1" customWidth="1"/>
    <col min="8460" max="8460" width="8.5703125" style="1" customWidth="1"/>
    <col min="8461" max="8461" width="8.7109375" style="1" customWidth="1"/>
    <col min="8462" max="8462" width="7.85546875" style="1" customWidth="1"/>
    <col min="8463" max="8463" width="8" style="1" customWidth="1"/>
    <col min="8464" max="8464" width="7.7109375" style="1" bestFit="1" customWidth="1"/>
    <col min="8465" max="8465" width="8" style="1" customWidth="1"/>
    <col min="8466" max="8704" width="8.7109375" style="1"/>
    <col min="8705" max="8705" width="4.140625" style="1" bestFit="1" customWidth="1"/>
    <col min="8706" max="8706" width="4.7109375" style="1" bestFit="1" customWidth="1"/>
    <col min="8707" max="8707" width="55.5703125" style="1" customWidth="1"/>
    <col min="8708" max="8708" width="8.5703125" style="1" bestFit="1" customWidth="1"/>
    <col min="8709" max="8709" width="8.7109375" style="1" bestFit="1" customWidth="1"/>
    <col min="8710" max="8710" width="8.5703125" style="1" bestFit="1" customWidth="1"/>
    <col min="8711" max="8711" width="8.7109375" style="1" bestFit="1" customWidth="1"/>
    <col min="8712" max="8712" width="8.5703125" style="1" customWidth="1"/>
    <col min="8713" max="8713" width="8.7109375" style="1" customWidth="1"/>
    <col min="8714" max="8714" width="8.5703125" style="1" customWidth="1"/>
    <col min="8715" max="8715" width="8.7109375" style="1" customWidth="1"/>
    <col min="8716" max="8716" width="8.5703125" style="1" customWidth="1"/>
    <col min="8717" max="8717" width="8.7109375" style="1" customWidth="1"/>
    <col min="8718" max="8718" width="7.85546875" style="1" customWidth="1"/>
    <col min="8719" max="8719" width="8" style="1" customWidth="1"/>
    <col min="8720" max="8720" width="7.7109375" style="1" bestFit="1" customWidth="1"/>
    <col min="8721" max="8721" width="8" style="1" customWidth="1"/>
    <col min="8722" max="8960" width="8.7109375" style="1"/>
    <col min="8961" max="8961" width="4.140625" style="1" bestFit="1" customWidth="1"/>
    <col min="8962" max="8962" width="4.7109375" style="1" bestFit="1" customWidth="1"/>
    <col min="8963" max="8963" width="55.5703125" style="1" customWidth="1"/>
    <col min="8964" max="8964" width="8.5703125" style="1" bestFit="1" customWidth="1"/>
    <col min="8965" max="8965" width="8.7109375" style="1" bestFit="1" customWidth="1"/>
    <col min="8966" max="8966" width="8.5703125" style="1" bestFit="1" customWidth="1"/>
    <col min="8967" max="8967" width="8.7109375" style="1" bestFit="1" customWidth="1"/>
    <col min="8968" max="8968" width="8.5703125" style="1" customWidth="1"/>
    <col min="8969" max="8969" width="8.7109375" style="1" customWidth="1"/>
    <col min="8970" max="8970" width="8.5703125" style="1" customWidth="1"/>
    <col min="8971" max="8971" width="8.7109375" style="1" customWidth="1"/>
    <col min="8972" max="8972" width="8.5703125" style="1" customWidth="1"/>
    <col min="8973" max="8973" width="8.7109375" style="1" customWidth="1"/>
    <col min="8974" max="8974" width="7.85546875" style="1" customWidth="1"/>
    <col min="8975" max="8975" width="8" style="1" customWidth="1"/>
    <col min="8976" max="8976" width="7.7109375" style="1" bestFit="1" customWidth="1"/>
    <col min="8977" max="8977" width="8" style="1" customWidth="1"/>
    <col min="8978" max="9216" width="8.7109375" style="1"/>
    <col min="9217" max="9217" width="4.140625" style="1" bestFit="1" customWidth="1"/>
    <col min="9218" max="9218" width="4.7109375" style="1" bestFit="1" customWidth="1"/>
    <col min="9219" max="9219" width="55.5703125" style="1" customWidth="1"/>
    <col min="9220" max="9220" width="8.5703125" style="1" bestFit="1" customWidth="1"/>
    <col min="9221" max="9221" width="8.7109375" style="1" bestFit="1" customWidth="1"/>
    <col min="9222" max="9222" width="8.5703125" style="1" bestFit="1" customWidth="1"/>
    <col min="9223" max="9223" width="8.7109375" style="1" bestFit="1" customWidth="1"/>
    <col min="9224" max="9224" width="8.5703125" style="1" customWidth="1"/>
    <col min="9225" max="9225" width="8.7109375" style="1" customWidth="1"/>
    <col min="9226" max="9226" width="8.5703125" style="1" customWidth="1"/>
    <col min="9227" max="9227" width="8.7109375" style="1" customWidth="1"/>
    <col min="9228" max="9228" width="8.5703125" style="1" customWidth="1"/>
    <col min="9229" max="9229" width="8.7109375" style="1" customWidth="1"/>
    <col min="9230" max="9230" width="7.85546875" style="1" customWidth="1"/>
    <col min="9231" max="9231" width="8" style="1" customWidth="1"/>
    <col min="9232" max="9232" width="7.7109375" style="1" bestFit="1" customWidth="1"/>
    <col min="9233" max="9233" width="8" style="1" customWidth="1"/>
    <col min="9234" max="9472" width="8.7109375" style="1"/>
    <col min="9473" max="9473" width="4.140625" style="1" bestFit="1" customWidth="1"/>
    <col min="9474" max="9474" width="4.7109375" style="1" bestFit="1" customWidth="1"/>
    <col min="9475" max="9475" width="55.5703125" style="1" customWidth="1"/>
    <col min="9476" max="9476" width="8.5703125" style="1" bestFit="1" customWidth="1"/>
    <col min="9477" max="9477" width="8.7109375" style="1" bestFit="1" customWidth="1"/>
    <col min="9478" max="9478" width="8.5703125" style="1" bestFit="1" customWidth="1"/>
    <col min="9479" max="9479" width="8.7109375" style="1" bestFit="1" customWidth="1"/>
    <col min="9480" max="9480" width="8.5703125" style="1" customWidth="1"/>
    <col min="9481" max="9481" width="8.7109375" style="1" customWidth="1"/>
    <col min="9482" max="9482" width="8.5703125" style="1" customWidth="1"/>
    <col min="9483" max="9483" width="8.7109375" style="1" customWidth="1"/>
    <col min="9484" max="9484" width="8.5703125" style="1" customWidth="1"/>
    <col min="9485" max="9485" width="8.7109375" style="1" customWidth="1"/>
    <col min="9486" max="9486" width="7.85546875" style="1" customWidth="1"/>
    <col min="9487" max="9487" width="8" style="1" customWidth="1"/>
    <col min="9488" max="9488" width="7.7109375" style="1" bestFit="1" customWidth="1"/>
    <col min="9489" max="9489" width="8" style="1" customWidth="1"/>
    <col min="9490" max="9728" width="8.7109375" style="1"/>
    <col min="9729" max="9729" width="4.140625" style="1" bestFit="1" customWidth="1"/>
    <col min="9730" max="9730" width="4.7109375" style="1" bestFit="1" customWidth="1"/>
    <col min="9731" max="9731" width="55.5703125" style="1" customWidth="1"/>
    <col min="9732" max="9732" width="8.5703125" style="1" bestFit="1" customWidth="1"/>
    <col min="9733" max="9733" width="8.7109375" style="1" bestFit="1" customWidth="1"/>
    <col min="9734" max="9734" width="8.5703125" style="1" bestFit="1" customWidth="1"/>
    <col min="9735" max="9735" width="8.7109375" style="1" bestFit="1" customWidth="1"/>
    <col min="9736" max="9736" width="8.5703125" style="1" customWidth="1"/>
    <col min="9737" max="9737" width="8.7109375" style="1" customWidth="1"/>
    <col min="9738" max="9738" width="8.5703125" style="1" customWidth="1"/>
    <col min="9739" max="9739" width="8.7109375" style="1" customWidth="1"/>
    <col min="9740" max="9740" width="8.5703125" style="1" customWidth="1"/>
    <col min="9741" max="9741" width="8.7109375" style="1" customWidth="1"/>
    <col min="9742" max="9742" width="7.85546875" style="1" customWidth="1"/>
    <col min="9743" max="9743" width="8" style="1" customWidth="1"/>
    <col min="9744" max="9744" width="7.7109375" style="1" bestFit="1" customWidth="1"/>
    <col min="9745" max="9745" width="8" style="1" customWidth="1"/>
    <col min="9746" max="9984" width="8.7109375" style="1"/>
    <col min="9985" max="9985" width="4.140625" style="1" bestFit="1" customWidth="1"/>
    <col min="9986" max="9986" width="4.7109375" style="1" bestFit="1" customWidth="1"/>
    <col min="9987" max="9987" width="55.5703125" style="1" customWidth="1"/>
    <col min="9988" max="9988" width="8.5703125" style="1" bestFit="1" customWidth="1"/>
    <col min="9989" max="9989" width="8.7109375" style="1" bestFit="1" customWidth="1"/>
    <col min="9990" max="9990" width="8.5703125" style="1" bestFit="1" customWidth="1"/>
    <col min="9991" max="9991" width="8.7109375" style="1" bestFit="1" customWidth="1"/>
    <col min="9992" max="9992" width="8.5703125" style="1" customWidth="1"/>
    <col min="9993" max="9993" width="8.7109375" style="1" customWidth="1"/>
    <col min="9994" max="9994" width="8.5703125" style="1" customWidth="1"/>
    <col min="9995" max="9995" width="8.7109375" style="1" customWidth="1"/>
    <col min="9996" max="9996" width="8.5703125" style="1" customWidth="1"/>
    <col min="9997" max="9997" width="8.7109375" style="1" customWidth="1"/>
    <col min="9998" max="9998" width="7.85546875" style="1" customWidth="1"/>
    <col min="9999" max="9999" width="8" style="1" customWidth="1"/>
    <col min="10000" max="10000" width="7.7109375" style="1" bestFit="1" customWidth="1"/>
    <col min="10001" max="10001" width="8" style="1" customWidth="1"/>
    <col min="10002" max="10240" width="8.7109375" style="1"/>
    <col min="10241" max="10241" width="4.140625" style="1" bestFit="1" customWidth="1"/>
    <col min="10242" max="10242" width="4.7109375" style="1" bestFit="1" customWidth="1"/>
    <col min="10243" max="10243" width="55.5703125" style="1" customWidth="1"/>
    <col min="10244" max="10244" width="8.5703125" style="1" bestFit="1" customWidth="1"/>
    <col min="10245" max="10245" width="8.7109375" style="1" bestFit="1" customWidth="1"/>
    <col min="10246" max="10246" width="8.5703125" style="1" bestFit="1" customWidth="1"/>
    <col min="10247" max="10247" width="8.7109375" style="1" bestFit="1" customWidth="1"/>
    <col min="10248" max="10248" width="8.5703125" style="1" customWidth="1"/>
    <col min="10249" max="10249" width="8.7109375" style="1" customWidth="1"/>
    <col min="10250" max="10250" width="8.5703125" style="1" customWidth="1"/>
    <col min="10251" max="10251" width="8.7109375" style="1" customWidth="1"/>
    <col min="10252" max="10252" width="8.5703125" style="1" customWidth="1"/>
    <col min="10253" max="10253" width="8.7109375" style="1" customWidth="1"/>
    <col min="10254" max="10254" width="7.85546875" style="1" customWidth="1"/>
    <col min="10255" max="10255" width="8" style="1" customWidth="1"/>
    <col min="10256" max="10256" width="7.7109375" style="1" bestFit="1" customWidth="1"/>
    <col min="10257" max="10257" width="8" style="1" customWidth="1"/>
    <col min="10258" max="10496" width="8.7109375" style="1"/>
    <col min="10497" max="10497" width="4.140625" style="1" bestFit="1" customWidth="1"/>
    <col min="10498" max="10498" width="4.7109375" style="1" bestFit="1" customWidth="1"/>
    <col min="10499" max="10499" width="55.5703125" style="1" customWidth="1"/>
    <col min="10500" max="10500" width="8.5703125" style="1" bestFit="1" customWidth="1"/>
    <col min="10501" max="10501" width="8.7109375" style="1" bestFit="1" customWidth="1"/>
    <col min="10502" max="10502" width="8.5703125" style="1" bestFit="1" customWidth="1"/>
    <col min="10503" max="10503" width="8.7109375" style="1" bestFit="1" customWidth="1"/>
    <col min="10504" max="10504" width="8.5703125" style="1" customWidth="1"/>
    <col min="10505" max="10505" width="8.7109375" style="1" customWidth="1"/>
    <col min="10506" max="10506" width="8.5703125" style="1" customWidth="1"/>
    <col min="10507" max="10507" width="8.7109375" style="1" customWidth="1"/>
    <col min="10508" max="10508" width="8.5703125" style="1" customWidth="1"/>
    <col min="10509" max="10509" width="8.7109375" style="1" customWidth="1"/>
    <col min="10510" max="10510" width="7.85546875" style="1" customWidth="1"/>
    <col min="10511" max="10511" width="8" style="1" customWidth="1"/>
    <col min="10512" max="10512" width="7.7109375" style="1" bestFit="1" customWidth="1"/>
    <col min="10513" max="10513" width="8" style="1" customWidth="1"/>
    <col min="10514" max="10752" width="8.7109375" style="1"/>
    <col min="10753" max="10753" width="4.140625" style="1" bestFit="1" customWidth="1"/>
    <col min="10754" max="10754" width="4.7109375" style="1" bestFit="1" customWidth="1"/>
    <col min="10755" max="10755" width="55.5703125" style="1" customWidth="1"/>
    <col min="10756" max="10756" width="8.5703125" style="1" bestFit="1" customWidth="1"/>
    <col min="10757" max="10757" width="8.7109375" style="1" bestFit="1" customWidth="1"/>
    <col min="10758" max="10758" width="8.5703125" style="1" bestFit="1" customWidth="1"/>
    <col min="10759" max="10759" width="8.7109375" style="1" bestFit="1" customWidth="1"/>
    <col min="10760" max="10760" width="8.5703125" style="1" customWidth="1"/>
    <col min="10761" max="10761" width="8.7109375" style="1" customWidth="1"/>
    <col min="10762" max="10762" width="8.5703125" style="1" customWidth="1"/>
    <col min="10763" max="10763" width="8.7109375" style="1" customWidth="1"/>
    <col min="10764" max="10764" width="8.5703125" style="1" customWidth="1"/>
    <col min="10765" max="10765" width="8.7109375" style="1" customWidth="1"/>
    <col min="10766" max="10766" width="7.85546875" style="1" customWidth="1"/>
    <col min="10767" max="10767" width="8" style="1" customWidth="1"/>
    <col min="10768" max="10768" width="7.7109375" style="1" bestFit="1" customWidth="1"/>
    <col min="10769" max="10769" width="8" style="1" customWidth="1"/>
    <col min="10770" max="11008" width="8.7109375" style="1"/>
    <col min="11009" max="11009" width="4.140625" style="1" bestFit="1" customWidth="1"/>
    <col min="11010" max="11010" width="4.7109375" style="1" bestFit="1" customWidth="1"/>
    <col min="11011" max="11011" width="55.5703125" style="1" customWidth="1"/>
    <col min="11012" max="11012" width="8.5703125" style="1" bestFit="1" customWidth="1"/>
    <col min="11013" max="11013" width="8.7109375" style="1" bestFit="1" customWidth="1"/>
    <col min="11014" max="11014" width="8.5703125" style="1" bestFit="1" customWidth="1"/>
    <col min="11015" max="11015" width="8.7109375" style="1" bestFit="1" customWidth="1"/>
    <col min="11016" max="11016" width="8.5703125" style="1" customWidth="1"/>
    <col min="11017" max="11017" width="8.7109375" style="1" customWidth="1"/>
    <col min="11018" max="11018" width="8.5703125" style="1" customWidth="1"/>
    <col min="11019" max="11019" width="8.7109375" style="1" customWidth="1"/>
    <col min="11020" max="11020" width="8.5703125" style="1" customWidth="1"/>
    <col min="11021" max="11021" width="8.7109375" style="1" customWidth="1"/>
    <col min="11022" max="11022" width="7.85546875" style="1" customWidth="1"/>
    <col min="11023" max="11023" width="8" style="1" customWidth="1"/>
    <col min="11024" max="11024" width="7.7109375" style="1" bestFit="1" customWidth="1"/>
    <col min="11025" max="11025" width="8" style="1" customWidth="1"/>
    <col min="11026" max="11264" width="8.7109375" style="1"/>
    <col min="11265" max="11265" width="4.140625" style="1" bestFit="1" customWidth="1"/>
    <col min="11266" max="11266" width="4.7109375" style="1" bestFit="1" customWidth="1"/>
    <col min="11267" max="11267" width="55.5703125" style="1" customWidth="1"/>
    <col min="11268" max="11268" width="8.5703125" style="1" bestFit="1" customWidth="1"/>
    <col min="11269" max="11269" width="8.7109375" style="1" bestFit="1" customWidth="1"/>
    <col min="11270" max="11270" width="8.5703125" style="1" bestFit="1" customWidth="1"/>
    <col min="11271" max="11271" width="8.7109375" style="1" bestFit="1" customWidth="1"/>
    <col min="11272" max="11272" width="8.5703125" style="1" customWidth="1"/>
    <col min="11273" max="11273" width="8.7109375" style="1" customWidth="1"/>
    <col min="11274" max="11274" width="8.5703125" style="1" customWidth="1"/>
    <col min="11275" max="11275" width="8.7109375" style="1" customWidth="1"/>
    <col min="11276" max="11276" width="8.5703125" style="1" customWidth="1"/>
    <col min="11277" max="11277" width="8.7109375" style="1" customWidth="1"/>
    <col min="11278" max="11278" width="7.85546875" style="1" customWidth="1"/>
    <col min="11279" max="11279" width="8" style="1" customWidth="1"/>
    <col min="11280" max="11280" width="7.7109375" style="1" bestFit="1" customWidth="1"/>
    <col min="11281" max="11281" width="8" style="1" customWidth="1"/>
    <col min="11282" max="11520" width="8.7109375" style="1"/>
    <col min="11521" max="11521" width="4.140625" style="1" bestFit="1" customWidth="1"/>
    <col min="11522" max="11522" width="4.7109375" style="1" bestFit="1" customWidth="1"/>
    <col min="11523" max="11523" width="55.5703125" style="1" customWidth="1"/>
    <col min="11524" max="11524" width="8.5703125" style="1" bestFit="1" customWidth="1"/>
    <col min="11525" max="11525" width="8.7109375" style="1" bestFit="1" customWidth="1"/>
    <col min="11526" max="11526" width="8.5703125" style="1" bestFit="1" customWidth="1"/>
    <col min="11527" max="11527" width="8.7109375" style="1" bestFit="1" customWidth="1"/>
    <col min="11528" max="11528" width="8.5703125" style="1" customWidth="1"/>
    <col min="11529" max="11529" width="8.7109375" style="1" customWidth="1"/>
    <col min="11530" max="11530" width="8.5703125" style="1" customWidth="1"/>
    <col min="11531" max="11531" width="8.7109375" style="1" customWidth="1"/>
    <col min="11532" max="11532" width="8.5703125" style="1" customWidth="1"/>
    <col min="11533" max="11533" width="8.7109375" style="1" customWidth="1"/>
    <col min="11534" max="11534" width="7.85546875" style="1" customWidth="1"/>
    <col min="11535" max="11535" width="8" style="1" customWidth="1"/>
    <col min="11536" max="11536" width="7.7109375" style="1" bestFit="1" customWidth="1"/>
    <col min="11537" max="11537" width="8" style="1" customWidth="1"/>
    <col min="11538" max="11776" width="8.7109375" style="1"/>
    <col min="11777" max="11777" width="4.140625" style="1" bestFit="1" customWidth="1"/>
    <col min="11778" max="11778" width="4.7109375" style="1" bestFit="1" customWidth="1"/>
    <col min="11779" max="11779" width="55.5703125" style="1" customWidth="1"/>
    <col min="11780" max="11780" width="8.5703125" style="1" bestFit="1" customWidth="1"/>
    <col min="11781" max="11781" width="8.7109375" style="1" bestFit="1" customWidth="1"/>
    <col min="11782" max="11782" width="8.5703125" style="1" bestFit="1" customWidth="1"/>
    <col min="11783" max="11783" width="8.7109375" style="1" bestFit="1" customWidth="1"/>
    <col min="11784" max="11784" width="8.5703125" style="1" customWidth="1"/>
    <col min="11785" max="11785" width="8.7109375" style="1" customWidth="1"/>
    <col min="11786" max="11786" width="8.5703125" style="1" customWidth="1"/>
    <col min="11787" max="11787" width="8.7109375" style="1" customWidth="1"/>
    <col min="11788" max="11788" width="8.5703125" style="1" customWidth="1"/>
    <col min="11789" max="11789" width="8.7109375" style="1" customWidth="1"/>
    <col min="11790" max="11790" width="7.85546875" style="1" customWidth="1"/>
    <col min="11791" max="11791" width="8" style="1" customWidth="1"/>
    <col min="11792" max="11792" width="7.7109375" style="1" bestFit="1" customWidth="1"/>
    <col min="11793" max="11793" width="8" style="1" customWidth="1"/>
    <col min="11794" max="12032" width="8.7109375" style="1"/>
    <col min="12033" max="12033" width="4.140625" style="1" bestFit="1" customWidth="1"/>
    <col min="12034" max="12034" width="4.7109375" style="1" bestFit="1" customWidth="1"/>
    <col min="12035" max="12035" width="55.5703125" style="1" customWidth="1"/>
    <col min="12036" max="12036" width="8.5703125" style="1" bestFit="1" customWidth="1"/>
    <col min="12037" max="12037" width="8.7109375" style="1" bestFit="1" customWidth="1"/>
    <col min="12038" max="12038" width="8.5703125" style="1" bestFit="1" customWidth="1"/>
    <col min="12039" max="12039" width="8.7109375" style="1" bestFit="1" customWidth="1"/>
    <col min="12040" max="12040" width="8.5703125" style="1" customWidth="1"/>
    <col min="12041" max="12041" width="8.7109375" style="1" customWidth="1"/>
    <col min="12042" max="12042" width="8.5703125" style="1" customWidth="1"/>
    <col min="12043" max="12043" width="8.7109375" style="1" customWidth="1"/>
    <col min="12044" max="12044" width="8.5703125" style="1" customWidth="1"/>
    <col min="12045" max="12045" width="8.7109375" style="1" customWidth="1"/>
    <col min="12046" max="12046" width="7.85546875" style="1" customWidth="1"/>
    <col min="12047" max="12047" width="8" style="1" customWidth="1"/>
    <col min="12048" max="12048" width="7.7109375" style="1" bestFit="1" customWidth="1"/>
    <col min="12049" max="12049" width="8" style="1" customWidth="1"/>
    <col min="12050" max="12288" width="8.7109375" style="1"/>
    <col min="12289" max="12289" width="4.140625" style="1" bestFit="1" customWidth="1"/>
    <col min="12290" max="12290" width="4.7109375" style="1" bestFit="1" customWidth="1"/>
    <col min="12291" max="12291" width="55.5703125" style="1" customWidth="1"/>
    <col min="12292" max="12292" width="8.5703125" style="1" bestFit="1" customWidth="1"/>
    <col min="12293" max="12293" width="8.7109375" style="1" bestFit="1" customWidth="1"/>
    <col min="12294" max="12294" width="8.5703125" style="1" bestFit="1" customWidth="1"/>
    <col min="12295" max="12295" width="8.7109375" style="1" bestFit="1" customWidth="1"/>
    <col min="12296" max="12296" width="8.5703125" style="1" customWidth="1"/>
    <col min="12297" max="12297" width="8.7109375" style="1" customWidth="1"/>
    <col min="12298" max="12298" width="8.5703125" style="1" customWidth="1"/>
    <col min="12299" max="12299" width="8.7109375" style="1" customWidth="1"/>
    <col min="12300" max="12300" width="8.5703125" style="1" customWidth="1"/>
    <col min="12301" max="12301" width="8.7109375" style="1" customWidth="1"/>
    <col min="12302" max="12302" width="7.85546875" style="1" customWidth="1"/>
    <col min="12303" max="12303" width="8" style="1" customWidth="1"/>
    <col min="12304" max="12304" width="7.7109375" style="1" bestFit="1" customWidth="1"/>
    <col min="12305" max="12305" width="8" style="1" customWidth="1"/>
    <col min="12306" max="12544" width="8.7109375" style="1"/>
    <col min="12545" max="12545" width="4.140625" style="1" bestFit="1" customWidth="1"/>
    <col min="12546" max="12546" width="4.7109375" style="1" bestFit="1" customWidth="1"/>
    <col min="12547" max="12547" width="55.5703125" style="1" customWidth="1"/>
    <col min="12548" max="12548" width="8.5703125" style="1" bestFit="1" customWidth="1"/>
    <col min="12549" max="12549" width="8.7109375" style="1" bestFit="1" customWidth="1"/>
    <col min="12550" max="12550" width="8.5703125" style="1" bestFit="1" customWidth="1"/>
    <col min="12551" max="12551" width="8.7109375" style="1" bestFit="1" customWidth="1"/>
    <col min="12552" max="12552" width="8.5703125" style="1" customWidth="1"/>
    <col min="12553" max="12553" width="8.7109375" style="1" customWidth="1"/>
    <col min="12554" max="12554" width="8.5703125" style="1" customWidth="1"/>
    <col min="12555" max="12555" width="8.7109375" style="1" customWidth="1"/>
    <col min="12556" max="12556" width="8.5703125" style="1" customWidth="1"/>
    <col min="12557" max="12557" width="8.7109375" style="1" customWidth="1"/>
    <col min="12558" max="12558" width="7.85546875" style="1" customWidth="1"/>
    <col min="12559" max="12559" width="8" style="1" customWidth="1"/>
    <col min="12560" max="12560" width="7.7109375" style="1" bestFit="1" customWidth="1"/>
    <col min="12561" max="12561" width="8" style="1" customWidth="1"/>
    <col min="12562" max="12800" width="8.7109375" style="1"/>
    <col min="12801" max="12801" width="4.140625" style="1" bestFit="1" customWidth="1"/>
    <col min="12802" max="12802" width="4.7109375" style="1" bestFit="1" customWidth="1"/>
    <col min="12803" max="12803" width="55.5703125" style="1" customWidth="1"/>
    <col min="12804" max="12804" width="8.5703125" style="1" bestFit="1" customWidth="1"/>
    <col min="12805" max="12805" width="8.7109375" style="1" bestFit="1" customWidth="1"/>
    <col min="12806" max="12806" width="8.5703125" style="1" bestFit="1" customWidth="1"/>
    <col min="12807" max="12807" width="8.7109375" style="1" bestFit="1" customWidth="1"/>
    <col min="12808" max="12808" width="8.5703125" style="1" customWidth="1"/>
    <col min="12809" max="12809" width="8.7109375" style="1" customWidth="1"/>
    <col min="12810" max="12810" width="8.5703125" style="1" customWidth="1"/>
    <col min="12811" max="12811" width="8.7109375" style="1" customWidth="1"/>
    <col min="12812" max="12812" width="8.5703125" style="1" customWidth="1"/>
    <col min="12813" max="12813" width="8.7109375" style="1" customWidth="1"/>
    <col min="12814" max="12814" width="7.85546875" style="1" customWidth="1"/>
    <col min="12815" max="12815" width="8" style="1" customWidth="1"/>
    <col min="12816" max="12816" width="7.7109375" style="1" bestFit="1" customWidth="1"/>
    <col min="12817" max="12817" width="8" style="1" customWidth="1"/>
    <col min="12818" max="13056" width="8.7109375" style="1"/>
    <col min="13057" max="13057" width="4.140625" style="1" bestFit="1" customWidth="1"/>
    <col min="13058" max="13058" width="4.7109375" style="1" bestFit="1" customWidth="1"/>
    <col min="13059" max="13059" width="55.5703125" style="1" customWidth="1"/>
    <col min="13060" max="13060" width="8.5703125" style="1" bestFit="1" customWidth="1"/>
    <col min="13061" max="13061" width="8.7109375" style="1" bestFit="1" customWidth="1"/>
    <col min="13062" max="13062" width="8.5703125" style="1" bestFit="1" customWidth="1"/>
    <col min="13063" max="13063" width="8.7109375" style="1" bestFit="1" customWidth="1"/>
    <col min="13064" max="13064" width="8.5703125" style="1" customWidth="1"/>
    <col min="13065" max="13065" width="8.7109375" style="1" customWidth="1"/>
    <col min="13066" max="13066" width="8.5703125" style="1" customWidth="1"/>
    <col min="13067" max="13067" width="8.7109375" style="1" customWidth="1"/>
    <col min="13068" max="13068" width="8.5703125" style="1" customWidth="1"/>
    <col min="13069" max="13069" width="8.7109375" style="1" customWidth="1"/>
    <col min="13070" max="13070" width="7.85546875" style="1" customWidth="1"/>
    <col min="13071" max="13071" width="8" style="1" customWidth="1"/>
    <col min="13072" max="13072" width="7.7109375" style="1" bestFit="1" customWidth="1"/>
    <col min="13073" max="13073" width="8" style="1" customWidth="1"/>
    <col min="13074" max="13312" width="8.7109375" style="1"/>
    <col min="13313" max="13313" width="4.140625" style="1" bestFit="1" customWidth="1"/>
    <col min="13314" max="13314" width="4.7109375" style="1" bestFit="1" customWidth="1"/>
    <col min="13315" max="13315" width="55.5703125" style="1" customWidth="1"/>
    <col min="13316" max="13316" width="8.5703125" style="1" bestFit="1" customWidth="1"/>
    <col min="13317" max="13317" width="8.7109375" style="1" bestFit="1" customWidth="1"/>
    <col min="13318" max="13318" width="8.5703125" style="1" bestFit="1" customWidth="1"/>
    <col min="13319" max="13319" width="8.7109375" style="1" bestFit="1" customWidth="1"/>
    <col min="13320" max="13320" width="8.5703125" style="1" customWidth="1"/>
    <col min="13321" max="13321" width="8.7109375" style="1" customWidth="1"/>
    <col min="13322" max="13322" width="8.5703125" style="1" customWidth="1"/>
    <col min="13323" max="13323" width="8.7109375" style="1" customWidth="1"/>
    <col min="13324" max="13324" width="8.5703125" style="1" customWidth="1"/>
    <col min="13325" max="13325" width="8.7109375" style="1" customWidth="1"/>
    <col min="13326" max="13326" width="7.85546875" style="1" customWidth="1"/>
    <col min="13327" max="13327" width="8" style="1" customWidth="1"/>
    <col min="13328" max="13328" width="7.7109375" style="1" bestFit="1" customWidth="1"/>
    <col min="13329" max="13329" width="8" style="1" customWidth="1"/>
    <col min="13330" max="13568" width="8.7109375" style="1"/>
    <col min="13569" max="13569" width="4.140625" style="1" bestFit="1" customWidth="1"/>
    <col min="13570" max="13570" width="4.7109375" style="1" bestFit="1" customWidth="1"/>
    <col min="13571" max="13571" width="55.5703125" style="1" customWidth="1"/>
    <col min="13572" max="13572" width="8.5703125" style="1" bestFit="1" customWidth="1"/>
    <col min="13573" max="13573" width="8.7109375" style="1" bestFit="1" customWidth="1"/>
    <col min="13574" max="13574" width="8.5703125" style="1" bestFit="1" customWidth="1"/>
    <col min="13575" max="13575" width="8.7109375" style="1" bestFit="1" customWidth="1"/>
    <col min="13576" max="13576" width="8.5703125" style="1" customWidth="1"/>
    <col min="13577" max="13577" width="8.7109375" style="1" customWidth="1"/>
    <col min="13578" max="13578" width="8.5703125" style="1" customWidth="1"/>
    <col min="13579" max="13579" width="8.7109375" style="1" customWidth="1"/>
    <col min="13580" max="13580" width="8.5703125" style="1" customWidth="1"/>
    <col min="13581" max="13581" width="8.7109375" style="1" customWidth="1"/>
    <col min="13582" max="13582" width="7.85546875" style="1" customWidth="1"/>
    <col min="13583" max="13583" width="8" style="1" customWidth="1"/>
    <col min="13584" max="13584" width="7.7109375" style="1" bestFit="1" customWidth="1"/>
    <col min="13585" max="13585" width="8" style="1" customWidth="1"/>
    <col min="13586" max="13824" width="8.7109375" style="1"/>
    <col min="13825" max="13825" width="4.140625" style="1" bestFit="1" customWidth="1"/>
    <col min="13826" max="13826" width="4.7109375" style="1" bestFit="1" customWidth="1"/>
    <col min="13827" max="13827" width="55.5703125" style="1" customWidth="1"/>
    <col min="13828" max="13828" width="8.5703125" style="1" bestFit="1" customWidth="1"/>
    <col min="13829" max="13829" width="8.7109375" style="1" bestFit="1" customWidth="1"/>
    <col min="13830" max="13830" width="8.5703125" style="1" bestFit="1" customWidth="1"/>
    <col min="13831" max="13831" width="8.7109375" style="1" bestFit="1" customWidth="1"/>
    <col min="13832" max="13832" width="8.5703125" style="1" customWidth="1"/>
    <col min="13833" max="13833" width="8.7109375" style="1" customWidth="1"/>
    <col min="13834" max="13834" width="8.5703125" style="1" customWidth="1"/>
    <col min="13835" max="13835" width="8.7109375" style="1" customWidth="1"/>
    <col min="13836" max="13836" width="8.5703125" style="1" customWidth="1"/>
    <col min="13837" max="13837" width="8.7109375" style="1" customWidth="1"/>
    <col min="13838" max="13838" width="7.85546875" style="1" customWidth="1"/>
    <col min="13839" max="13839" width="8" style="1" customWidth="1"/>
    <col min="13840" max="13840" width="7.7109375" style="1" bestFit="1" customWidth="1"/>
    <col min="13841" max="13841" width="8" style="1" customWidth="1"/>
    <col min="13842" max="14080" width="8.7109375" style="1"/>
    <col min="14081" max="14081" width="4.140625" style="1" bestFit="1" customWidth="1"/>
    <col min="14082" max="14082" width="4.7109375" style="1" bestFit="1" customWidth="1"/>
    <col min="14083" max="14083" width="55.5703125" style="1" customWidth="1"/>
    <col min="14084" max="14084" width="8.5703125" style="1" bestFit="1" customWidth="1"/>
    <col min="14085" max="14085" width="8.7109375" style="1" bestFit="1" customWidth="1"/>
    <col min="14086" max="14086" width="8.5703125" style="1" bestFit="1" customWidth="1"/>
    <col min="14087" max="14087" width="8.7109375" style="1" bestFit="1" customWidth="1"/>
    <col min="14088" max="14088" width="8.5703125" style="1" customWidth="1"/>
    <col min="14089" max="14089" width="8.7109375" style="1" customWidth="1"/>
    <col min="14090" max="14090" width="8.5703125" style="1" customWidth="1"/>
    <col min="14091" max="14091" width="8.7109375" style="1" customWidth="1"/>
    <col min="14092" max="14092" width="8.5703125" style="1" customWidth="1"/>
    <col min="14093" max="14093" width="8.7109375" style="1" customWidth="1"/>
    <col min="14094" max="14094" width="7.85546875" style="1" customWidth="1"/>
    <col min="14095" max="14095" width="8" style="1" customWidth="1"/>
    <col min="14096" max="14096" width="7.7109375" style="1" bestFit="1" customWidth="1"/>
    <col min="14097" max="14097" width="8" style="1" customWidth="1"/>
    <col min="14098" max="14336" width="8.7109375" style="1"/>
    <col min="14337" max="14337" width="4.140625" style="1" bestFit="1" customWidth="1"/>
    <col min="14338" max="14338" width="4.7109375" style="1" bestFit="1" customWidth="1"/>
    <col min="14339" max="14339" width="55.5703125" style="1" customWidth="1"/>
    <col min="14340" max="14340" width="8.5703125" style="1" bestFit="1" customWidth="1"/>
    <col min="14341" max="14341" width="8.7109375" style="1" bestFit="1" customWidth="1"/>
    <col min="14342" max="14342" width="8.5703125" style="1" bestFit="1" customWidth="1"/>
    <col min="14343" max="14343" width="8.7109375" style="1" bestFit="1" customWidth="1"/>
    <col min="14344" max="14344" width="8.5703125" style="1" customWidth="1"/>
    <col min="14345" max="14345" width="8.7109375" style="1" customWidth="1"/>
    <col min="14346" max="14346" width="8.5703125" style="1" customWidth="1"/>
    <col min="14347" max="14347" width="8.7109375" style="1" customWidth="1"/>
    <col min="14348" max="14348" width="8.5703125" style="1" customWidth="1"/>
    <col min="14349" max="14349" width="8.7109375" style="1" customWidth="1"/>
    <col min="14350" max="14350" width="7.85546875" style="1" customWidth="1"/>
    <col min="14351" max="14351" width="8" style="1" customWidth="1"/>
    <col min="14352" max="14352" width="7.7109375" style="1" bestFit="1" customWidth="1"/>
    <col min="14353" max="14353" width="8" style="1" customWidth="1"/>
    <col min="14354" max="14592" width="8.7109375" style="1"/>
    <col min="14593" max="14593" width="4.140625" style="1" bestFit="1" customWidth="1"/>
    <col min="14594" max="14594" width="4.7109375" style="1" bestFit="1" customWidth="1"/>
    <col min="14595" max="14595" width="55.5703125" style="1" customWidth="1"/>
    <col min="14596" max="14596" width="8.5703125" style="1" bestFit="1" customWidth="1"/>
    <col min="14597" max="14597" width="8.7109375" style="1" bestFit="1" customWidth="1"/>
    <col min="14598" max="14598" width="8.5703125" style="1" bestFit="1" customWidth="1"/>
    <col min="14599" max="14599" width="8.7109375" style="1" bestFit="1" customWidth="1"/>
    <col min="14600" max="14600" width="8.5703125" style="1" customWidth="1"/>
    <col min="14601" max="14601" width="8.7109375" style="1" customWidth="1"/>
    <col min="14602" max="14602" width="8.5703125" style="1" customWidth="1"/>
    <col min="14603" max="14603" width="8.7109375" style="1" customWidth="1"/>
    <col min="14604" max="14604" width="8.5703125" style="1" customWidth="1"/>
    <col min="14605" max="14605" width="8.7109375" style="1" customWidth="1"/>
    <col min="14606" max="14606" width="7.85546875" style="1" customWidth="1"/>
    <col min="14607" max="14607" width="8" style="1" customWidth="1"/>
    <col min="14608" max="14608" width="7.7109375" style="1" bestFit="1" customWidth="1"/>
    <col min="14609" max="14609" width="8" style="1" customWidth="1"/>
    <col min="14610" max="14848" width="8.7109375" style="1"/>
    <col min="14849" max="14849" width="4.140625" style="1" bestFit="1" customWidth="1"/>
    <col min="14850" max="14850" width="4.7109375" style="1" bestFit="1" customWidth="1"/>
    <col min="14851" max="14851" width="55.5703125" style="1" customWidth="1"/>
    <col min="14852" max="14852" width="8.5703125" style="1" bestFit="1" customWidth="1"/>
    <col min="14853" max="14853" width="8.7109375" style="1" bestFit="1" customWidth="1"/>
    <col min="14854" max="14854" width="8.5703125" style="1" bestFit="1" customWidth="1"/>
    <col min="14855" max="14855" width="8.7109375" style="1" bestFit="1" customWidth="1"/>
    <col min="14856" max="14856" width="8.5703125" style="1" customWidth="1"/>
    <col min="14857" max="14857" width="8.7109375" style="1" customWidth="1"/>
    <col min="14858" max="14858" width="8.5703125" style="1" customWidth="1"/>
    <col min="14859" max="14859" width="8.7109375" style="1" customWidth="1"/>
    <col min="14860" max="14860" width="8.5703125" style="1" customWidth="1"/>
    <col min="14861" max="14861" width="8.7109375" style="1" customWidth="1"/>
    <col min="14862" max="14862" width="7.85546875" style="1" customWidth="1"/>
    <col min="14863" max="14863" width="8" style="1" customWidth="1"/>
    <col min="14864" max="14864" width="7.7109375" style="1" bestFit="1" customWidth="1"/>
    <col min="14865" max="14865" width="8" style="1" customWidth="1"/>
    <col min="14866" max="15104" width="8.7109375" style="1"/>
    <col min="15105" max="15105" width="4.140625" style="1" bestFit="1" customWidth="1"/>
    <col min="15106" max="15106" width="4.7109375" style="1" bestFit="1" customWidth="1"/>
    <col min="15107" max="15107" width="55.5703125" style="1" customWidth="1"/>
    <col min="15108" max="15108" width="8.5703125" style="1" bestFit="1" customWidth="1"/>
    <col min="15109" max="15109" width="8.7109375" style="1" bestFit="1" customWidth="1"/>
    <col min="15110" max="15110" width="8.5703125" style="1" bestFit="1" customWidth="1"/>
    <col min="15111" max="15111" width="8.7109375" style="1" bestFit="1" customWidth="1"/>
    <col min="15112" max="15112" width="8.5703125" style="1" customWidth="1"/>
    <col min="15113" max="15113" width="8.7109375" style="1" customWidth="1"/>
    <col min="15114" max="15114" width="8.5703125" style="1" customWidth="1"/>
    <col min="15115" max="15115" width="8.7109375" style="1" customWidth="1"/>
    <col min="15116" max="15116" width="8.5703125" style="1" customWidth="1"/>
    <col min="15117" max="15117" width="8.7109375" style="1" customWidth="1"/>
    <col min="15118" max="15118" width="7.85546875" style="1" customWidth="1"/>
    <col min="15119" max="15119" width="8" style="1" customWidth="1"/>
    <col min="15120" max="15120" width="7.7109375" style="1" bestFit="1" customWidth="1"/>
    <col min="15121" max="15121" width="8" style="1" customWidth="1"/>
    <col min="15122" max="15360" width="8.7109375" style="1"/>
    <col min="15361" max="15361" width="4.140625" style="1" bestFit="1" customWidth="1"/>
    <col min="15362" max="15362" width="4.7109375" style="1" bestFit="1" customWidth="1"/>
    <col min="15363" max="15363" width="55.5703125" style="1" customWidth="1"/>
    <col min="15364" max="15364" width="8.5703125" style="1" bestFit="1" customWidth="1"/>
    <col min="15365" max="15365" width="8.7109375" style="1" bestFit="1" customWidth="1"/>
    <col min="15366" max="15366" width="8.5703125" style="1" bestFit="1" customWidth="1"/>
    <col min="15367" max="15367" width="8.7109375" style="1" bestFit="1" customWidth="1"/>
    <col min="15368" max="15368" width="8.5703125" style="1" customWidth="1"/>
    <col min="15369" max="15369" width="8.7109375" style="1" customWidth="1"/>
    <col min="15370" max="15370" width="8.5703125" style="1" customWidth="1"/>
    <col min="15371" max="15371" width="8.7109375" style="1" customWidth="1"/>
    <col min="15372" max="15372" width="8.5703125" style="1" customWidth="1"/>
    <col min="15373" max="15373" width="8.7109375" style="1" customWidth="1"/>
    <col min="15374" max="15374" width="7.85546875" style="1" customWidth="1"/>
    <col min="15375" max="15375" width="8" style="1" customWidth="1"/>
    <col min="15376" max="15376" width="7.7109375" style="1" bestFit="1" customWidth="1"/>
    <col min="15377" max="15377" width="8" style="1" customWidth="1"/>
    <col min="15378" max="15616" width="8.7109375" style="1"/>
    <col min="15617" max="15617" width="4.140625" style="1" bestFit="1" customWidth="1"/>
    <col min="15618" max="15618" width="4.7109375" style="1" bestFit="1" customWidth="1"/>
    <col min="15619" max="15619" width="55.5703125" style="1" customWidth="1"/>
    <col min="15620" max="15620" width="8.5703125" style="1" bestFit="1" customWidth="1"/>
    <col min="15621" max="15621" width="8.7109375" style="1" bestFit="1" customWidth="1"/>
    <col min="15622" max="15622" width="8.5703125" style="1" bestFit="1" customWidth="1"/>
    <col min="15623" max="15623" width="8.7109375" style="1" bestFit="1" customWidth="1"/>
    <col min="15624" max="15624" width="8.5703125" style="1" customWidth="1"/>
    <col min="15625" max="15625" width="8.7109375" style="1" customWidth="1"/>
    <col min="15626" max="15626" width="8.5703125" style="1" customWidth="1"/>
    <col min="15627" max="15627" width="8.7109375" style="1" customWidth="1"/>
    <col min="15628" max="15628" width="8.5703125" style="1" customWidth="1"/>
    <col min="15629" max="15629" width="8.7109375" style="1" customWidth="1"/>
    <col min="15630" max="15630" width="7.85546875" style="1" customWidth="1"/>
    <col min="15631" max="15631" width="8" style="1" customWidth="1"/>
    <col min="15632" max="15632" width="7.7109375" style="1" bestFit="1" customWidth="1"/>
    <col min="15633" max="15633" width="8" style="1" customWidth="1"/>
    <col min="15634" max="15872" width="8.7109375" style="1"/>
    <col min="15873" max="15873" width="4.140625" style="1" bestFit="1" customWidth="1"/>
    <col min="15874" max="15874" width="4.7109375" style="1" bestFit="1" customWidth="1"/>
    <col min="15875" max="15875" width="55.5703125" style="1" customWidth="1"/>
    <col min="15876" max="15876" width="8.5703125" style="1" bestFit="1" customWidth="1"/>
    <col min="15877" max="15877" width="8.7109375" style="1" bestFit="1" customWidth="1"/>
    <col min="15878" max="15878" width="8.5703125" style="1" bestFit="1" customWidth="1"/>
    <col min="15879" max="15879" width="8.7109375" style="1" bestFit="1" customWidth="1"/>
    <col min="15880" max="15880" width="8.5703125" style="1" customWidth="1"/>
    <col min="15881" max="15881" width="8.7109375" style="1" customWidth="1"/>
    <col min="15882" max="15882" width="8.5703125" style="1" customWidth="1"/>
    <col min="15883" max="15883" width="8.7109375" style="1" customWidth="1"/>
    <col min="15884" max="15884" width="8.5703125" style="1" customWidth="1"/>
    <col min="15885" max="15885" width="8.7109375" style="1" customWidth="1"/>
    <col min="15886" max="15886" width="7.85546875" style="1" customWidth="1"/>
    <col min="15887" max="15887" width="8" style="1" customWidth="1"/>
    <col min="15888" max="15888" width="7.7109375" style="1" bestFit="1" customWidth="1"/>
    <col min="15889" max="15889" width="8" style="1" customWidth="1"/>
    <col min="15890" max="16128" width="8.7109375" style="1"/>
    <col min="16129" max="16129" width="4.140625" style="1" bestFit="1" customWidth="1"/>
    <col min="16130" max="16130" width="4.7109375" style="1" bestFit="1" customWidth="1"/>
    <col min="16131" max="16131" width="55.5703125" style="1" customWidth="1"/>
    <col min="16132" max="16132" width="8.5703125" style="1" bestFit="1" customWidth="1"/>
    <col min="16133" max="16133" width="8.7109375" style="1" bestFit="1" customWidth="1"/>
    <col min="16134" max="16134" width="8.5703125" style="1" bestFit="1" customWidth="1"/>
    <col min="16135" max="16135" width="8.7109375" style="1" bestFit="1" customWidth="1"/>
    <col min="16136" max="16136" width="8.5703125" style="1" customWidth="1"/>
    <col min="16137" max="16137" width="8.7109375" style="1" customWidth="1"/>
    <col min="16138" max="16138" width="8.5703125" style="1" customWidth="1"/>
    <col min="16139" max="16139" width="8.7109375" style="1" customWidth="1"/>
    <col min="16140" max="16140" width="8.5703125" style="1" customWidth="1"/>
    <col min="16141" max="16141" width="8.7109375" style="1" customWidth="1"/>
    <col min="16142" max="16142" width="7.85546875" style="1" customWidth="1"/>
    <col min="16143" max="16143" width="8" style="1" customWidth="1"/>
    <col min="16144" max="16144" width="7.7109375" style="1" bestFit="1" customWidth="1"/>
    <col min="16145" max="16145" width="8" style="1" customWidth="1"/>
    <col min="16146" max="16384" width="8.7109375" style="1"/>
  </cols>
  <sheetData>
    <row r="1" spans="1:17" ht="16.5">
      <c r="A1" s="73" t="s">
        <v>0</v>
      </c>
      <c r="B1" s="73"/>
      <c r="C1" s="73"/>
      <c r="D1" s="73"/>
      <c r="E1" s="73"/>
      <c r="F1" s="73"/>
      <c r="G1" s="73"/>
      <c r="H1" s="73"/>
      <c r="I1" s="73"/>
      <c r="J1" s="73"/>
      <c r="K1" s="73"/>
      <c r="L1" s="73"/>
      <c r="M1" s="73"/>
      <c r="N1" s="73"/>
      <c r="O1" s="73"/>
      <c r="P1" s="73"/>
      <c r="Q1" s="73"/>
    </row>
    <row r="2" spans="1:17">
      <c r="A2" s="2"/>
    </row>
    <row r="3" spans="1:17" ht="27">
      <c r="A3" s="74" t="s">
        <v>1</v>
      </c>
      <c r="B3" s="74" t="s">
        <v>2</v>
      </c>
      <c r="C3" s="74" t="s">
        <v>3</v>
      </c>
      <c r="D3" s="77">
        <v>2021</v>
      </c>
      <c r="E3" s="78"/>
      <c r="F3" s="77">
        <v>2020</v>
      </c>
      <c r="G3" s="78"/>
      <c r="H3" s="77">
        <v>2019</v>
      </c>
      <c r="I3" s="78"/>
      <c r="J3" s="77">
        <v>2018</v>
      </c>
      <c r="K3" s="78"/>
      <c r="L3" s="77">
        <v>2017</v>
      </c>
      <c r="M3" s="78"/>
      <c r="N3" s="4" t="s">
        <v>4</v>
      </c>
      <c r="O3" s="4" t="s">
        <v>5</v>
      </c>
      <c r="P3" s="4" t="s">
        <v>6</v>
      </c>
      <c r="Q3" s="4" t="s">
        <v>7</v>
      </c>
    </row>
    <row r="4" spans="1:17">
      <c r="A4" s="75"/>
      <c r="B4" s="75"/>
      <c r="C4" s="76"/>
      <c r="D4" s="5" t="s">
        <v>8</v>
      </c>
      <c r="E4" s="5" t="s">
        <v>9</v>
      </c>
      <c r="F4" s="5" t="s">
        <v>8</v>
      </c>
      <c r="G4" s="5" t="s">
        <v>9</v>
      </c>
      <c r="H4" s="5" t="s">
        <v>8</v>
      </c>
      <c r="I4" s="5" t="s">
        <v>9</v>
      </c>
      <c r="J4" s="5" t="s">
        <v>8</v>
      </c>
      <c r="K4" s="5" t="s">
        <v>9</v>
      </c>
      <c r="L4" s="5" t="s">
        <v>8</v>
      </c>
      <c r="M4" s="5" t="s">
        <v>9</v>
      </c>
      <c r="N4" s="79" t="s">
        <v>10</v>
      </c>
      <c r="O4" s="80"/>
      <c r="P4" s="80"/>
      <c r="Q4" s="81"/>
    </row>
    <row r="5" spans="1:17">
      <c r="A5" s="76"/>
      <c r="B5" s="76"/>
      <c r="C5" s="6" t="s">
        <v>11</v>
      </c>
      <c r="D5" s="7">
        <f>SUM(D6:D596)</f>
        <v>715440165</v>
      </c>
      <c r="E5" s="8">
        <f>PRODUCT(D5,1/715440185,100)</f>
        <v>99.999997204518223</v>
      </c>
      <c r="F5" s="7">
        <f>SUM(F6:F596)</f>
        <v>854820732</v>
      </c>
      <c r="G5" s="8">
        <f t="shared" ref="G5:G46" si="0">PRODUCT(F5,1/854820732,100)</f>
        <v>100</v>
      </c>
      <c r="H5" s="7">
        <f>SUM(H6:H596)</f>
        <v>892465944</v>
      </c>
      <c r="I5" s="8">
        <f t="shared" ref="I5:I11" si="1">PRODUCT(H5,100,1/892465944)</f>
        <v>100</v>
      </c>
      <c r="J5" s="7">
        <f>SUM(J6:J596)</f>
        <v>902339939</v>
      </c>
      <c r="K5" s="9">
        <f t="shared" ref="K5:K11" si="2">PRODUCT(J5,100,1/902339939)</f>
        <v>100</v>
      </c>
      <c r="L5" s="7">
        <f>SUM(L6:L596)</f>
        <v>472586193</v>
      </c>
      <c r="M5" s="9">
        <f t="shared" ref="M5:M11" si="3">PRODUCT(L5,100,1/472586193)</f>
        <v>99.999999999999986</v>
      </c>
      <c r="N5" s="8">
        <f t="shared" ref="N5:N46" si="4">PRODUCT(D5-F5,100,1/F5)</f>
        <v>-16.30523942416502</v>
      </c>
      <c r="O5" s="8">
        <f t="shared" ref="O5:O11" si="5">PRODUCT(F5-H5,100,1/H5)</f>
        <v>-4.2181118790119347</v>
      </c>
      <c r="P5" s="8">
        <f t="shared" ref="P5:P11" si="6">PRODUCT(H5-J5,100,1/J5)</f>
        <v>-1.0942655393202094</v>
      </c>
      <c r="Q5" s="8">
        <f t="shared" ref="Q5:Q11" si="7">PRODUCT(J5-L5,100,1/L5)</f>
        <v>90.936585191349408</v>
      </c>
    </row>
    <row r="6" spans="1:17" s="3" customFormat="1" ht="54">
      <c r="A6" s="10">
        <v>1</v>
      </c>
      <c r="B6" s="11" t="s">
        <v>12</v>
      </c>
      <c r="C6" s="12" t="s">
        <v>13</v>
      </c>
      <c r="D6" s="13">
        <v>266976933</v>
      </c>
      <c r="E6" s="14">
        <f>PRODUCT(D6,1/715440185,100)</f>
        <v>37.316457559621149</v>
      </c>
      <c r="F6" s="15">
        <v>433548903</v>
      </c>
      <c r="G6" s="14">
        <f t="shared" si="0"/>
        <v>50.718108109713</v>
      </c>
      <c r="H6" s="15">
        <v>418613788</v>
      </c>
      <c r="I6" s="16">
        <f t="shared" si="1"/>
        <v>46.905295469739514</v>
      </c>
      <c r="J6" s="13">
        <v>443926885</v>
      </c>
      <c r="K6" s="14">
        <f t="shared" si="2"/>
        <v>49.197299799449524</v>
      </c>
      <c r="L6" s="13">
        <v>114253794</v>
      </c>
      <c r="M6" s="14">
        <f t="shared" si="3"/>
        <v>24.17628692762084</v>
      </c>
      <c r="N6" s="14">
        <f t="shared" si="4"/>
        <v>-38.420572361591233</v>
      </c>
      <c r="O6" s="14">
        <f t="shared" si="5"/>
        <v>3.5677551547824318</v>
      </c>
      <c r="P6" s="14">
        <f t="shared" si="6"/>
        <v>-5.7020869551525353</v>
      </c>
      <c r="Q6" s="14">
        <f t="shared" si="7"/>
        <v>288.5445458380139</v>
      </c>
    </row>
    <row r="7" spans="1:17" s="3" customFormat="1" ht="54">
      <c r="A7" s="10">
        <v>2</v>
      </c>
      <c r="B7" s="11" t="s">
        <v>14</v>
      </c>
      <c r="C7" s="12" t="s">
        <v>15</v>
      </c>
      <c r="D7" s="13">
        <v>174354167</v>
      </c>
      <c r="E7" s="14">
        <f t="shared" ref="E7:E70" si="8">PRODUCT(D7,1/715440185,100)</f>
        <v>24.370194833268975</v>
      </c>
      <c r="F7" s="15">
        <v>137141130</v>
      </c>
      <c r="G7" s="14">
        <f t="shared" si="0"/>
        <v>16.043262039180398</v>
      </c>
      <c r="H7" s="15">
        <v>211495655</v>
      </c>
      <c r="I7" s="16">
        <f t="shared" si="1"/>
        <v>23.697896420796084</v>
      </c>
      <c r="J7" s="13">
        <v>247057141</v>
      </c>
      <c r="K7" s="14">
        <f t="shared" si="2"/>
        <v>27.379608318545234</v>
      </c>
      <c r="L7" s="13">
        <v>222451624</v>
      </c>
      <c r="M7" s="14">
        <f t="shared" si="3"/>
        <v>47.071122113802417</v>
      </c>
      <c r="N7" s="14">
        <f t="shared" si="4"/>
        <v>27.134847875323764</v>
      </c>
      <c r="O7" s="14">
        <f t="shared" si="5"/>
        <v>-35.156526028868065</v>
      </c>
      <c r="P7" s="14">
        <f t="shared" si="6"/>
        <v>-14.394032836314576</v>
      </c>
      <c r="Q7" s="14">
        <f t="shared" si="7"/>
        <v>11.061064224912109</v>
      </c>
    </row>
    <row r="8" spans="1:17" s="3" customFormat="1" ht="40.5">
      <c r="A8" s="10">
        <v>3</v>
      </c>
      <c r="B8" s="11" t="s">
        <v>16</v>
      </c>
      <c r="C8" s="12" t="s">
        <v>17</v>
      </c>
      <c r="D8" s="13">
        <v>50418018</v>
      </c>
      <c r="E8" s="14">
        <f t="shared" si="8"/>
        <v>7.047132528626415</v>
      </c>
      <c r="F8" s="15">
        <v>58475162</v>
      </c>
      <c r="G8" s="14">
        <f t="shared" si="0"/>
        <v>6.8406345109561517</v>
      </c>
      <c r="H8" s="15">
        <v>55030946</v>
      </c>
      <c r="I8" s="16">
        <f t="shared" si="1"/>
        <v>6.1661676134501331</v>
      </c>
      <c r="J8" s="13">
        <v>18659684</v>
      </c>
      <c r="K8" s="14">
        <f t="shared" si="2"/>
        <v>2.0679217657903091</v>
      </c>
      <c r="L8" s="13">
        <v>1001106</v>
      </c>
      <c r="M8" s="14">
        <f t="shared" si="3"/>
        <v>0.21183564285806375</v>
      </c>
      <c r="N8" s="14">
        <f t="shared" si="4"/>
        <v>-13.778745922927072</v>
      </c>
      <c r="O8" s="14">
        <f t="shared" si="5"/>
        <v>6.2586894290350745</v>
      </c>
      <c r="P8" s="14">
        <f t="shared" si="6"/>
        <v>194.91896004241016</v>
      </c>
      <c r="Q8" s="14">
        <f t="shared" si="7"/>
        <v>1763.906918947644</v>
      </c>
    </row>
    <row r="9" spans="1:17" s="3" customFormat="1">
      <c r="A9" s="10">
        <v>4</v>
      </c>
      <c r="B9" s="11" t="s">
        <v>18</v>
      </c>
      <c r="C9" s="12" t="s">
        <v>19</v>
      </c>
      <c r="D9" s="13">
        <v>49044979</v>
      </c>
      <c r="E9" s="14">
        <f t="shared" si="8"/>
        <v>6.8552172534172087</v>
      </c>
      <c r="F9" s="15">
        <v>79708843</v>
      </c>
      <c r="G9" s="14">
        <f t="shared" si="0"/>
        <v>9.3246267920418209</v>
      </c>
      <c r="H9" s="15">
        <v>46638190</v>
      </c>
      <c r="I9" s="16">
        <f t="shared" si="1"/>
        <v>5.2257669117287904</v>
      </c>
      <c r="J9" s="13">
        <v>29915194</v>
      </c>
      <c r="K9" s="14">
        <f t="shared" si="2"/>
        <v>3.315290912774282</v>
      </c>
      <c r="L9" s="13">
        <v>5559568</v>
      </c>
      <c r="M9" s="14">
        <f t="shared" si="3"/>
        <v>1.1764135479091322</v>
      </c>
      <c r="N9" s="14">
        <f t="shared" si="4"/>
        <v>-38.469839538380953</v>
      </c>
      <c r="O9" s="14">
        <f t="shared" si="5"/>
        <v>70.908954657116837</v>
      </c>
      <c r="P9" s="14">
        <f t="shared" si="6"/>
        <v>55.901345650641616</v>
      </c>
      <c r="Q9" s="14">
        <f t="shared" si="7"/>
        <v>438.08486558667869</v>
      </c>
    </row>
    <row r="10" spans="1:17" s="3" customFormat="1" ht="54">
      <c r="A10" s="10">
        <v>5</v>
      </c>
      <c r="B10" s="11" t="s">
        <v>20</v>
      </c>
      <c r="C10" s="12" t="s">
        <v>21</v>
      </c>
      <c r="D10" s="13">
        <v>34732100</v>
      </c>
      <c r="E10" s="14">
        <f t="shared" si="8"/>
        <v>4.854647632072834</v>
      </c>
      <c r="F10" s="15">
        <v>32779501</v>
      </c>
      <c r="G10" s="14">
        <f t="shared" si="0"/>
        <v>3.8346637807095214</v>
      </c>
      <c r="H10" s="15">
        <v>30738438</v>
      </c>
      <c r="I10" s="16">
        <f t="shared" si="1"/>
        <v>3.4442141133398811</v>
      </c>
      <c r="J10" s="13">
        <v>20828385</v>
      </c>
      <c r="K10" s="14">
        <f t="shared" si="2"/>
        <v>2.3082636709046298</v>
      </c>
      <c r="L10" s="13">
        <v>6813574</v>
      </c>
      <c r="M10" s="14">
        <f t="shared" si="3"/>
        <v>1.4417632383094188</v>
      </c>
      <c r="N10" s="14">
        <f t="shared" si="4"/>
        <v>5.9567685304300397</v>
      </c>
      <c r="O10" s="14">
        <f t="shared" si="5"/>
        <v>6.6400999296060528</v>
      </c>
      <c r="P10" s="14">
        <f t="shared" si="6"/>
        <v>47.579555496021413</v>
      </c>
      <c r="Q10" s="14">
        <f t="shared" si="7"/>
        <v>205.68956908664967</v>
      </c>
    </row>
    <row r="11" spans="1:17" s="3" customFormat="1">
      <c r="A11" s="10">
        <v>6</v>
      </c>
      <c r="B11" s="11" t="s">
        <v>22</v>
      </c>
      <c r="C11" s="12" t="s">
        <v>23</v>
      </c>
      <c r="D11" s="13">
        <v>12483909</v>
      </c>
      <c r="E11" s="14">
        <f t="shared" si="8"/>
        <v>1.7449270060221738</v>
      </c>
      <c r="F11" s="15">
        <v>14607639</v>
      </c>
      <c r="G11" s="14">
        <f t="shared" si="0"/>
        <v>1.7088540852095293</v>
      </c>
      <c r="H11" s="15">
        <v>3332713</v>
      </c>
      <c r="I11" s="16">
        <f t="shared" si="1"/>
        <v>0.37342747052765968</v>
      </c>
      <c r="J11" s="13">
        <v>3595240</v>
      </c>
      <c r="K11" s="14">
        <f t="shared" si="2"/>
        <v>0.39843520657905845</v>
      </c>
      <c r="L11" s="13">
        <v>12992</v>
      </c>
      <c r="M11" s="14">
        <f t="shared" si="3"/>
        <v>2.7491281362932241E-3</v>
      </c>
      <c r="N11" s="14">
        <f t="shared" si="4"/>
        <v>-14.538489074107048</v>
      </c>
      <c r="O11" s="14">
        <f t="shared" si="5"/>
        <v>338.31073962864491</v>
      </c>
      <c r="P11" s="14">
        <f t="shared" si="6"/>
        <v>-7.3020716280415208</v>
      </c>
      <c r="Q11" s="14">
        <f t="shared" si="7"/>
        <v>27572.721674876848</v>
      </c>
    </row>
    <row r="12" spans="1:17" s="3" customFormat="1" ht="40.5">
      <c r="A12" s="10">
        <v>7</v>
      </c>
      <c r="B12" s="17" t="s">
        <v>24</v>
      </c>
      <c r="C12" s="18" t="s">
        <v>25</v>
      </c>
      <c r="D12" s="13">
        <v>10214039</v>
      </c>
      <c r="E12" s="14">
        <f t="shared" si="8"/>
        <v>1.4276579949167938</v>
      </c>
      <c r="F12" s="15">
        <v>1903100</v>
      </c>
      <c r="G12" s="14">
        <f t="shared" si="0"/>
        <v>0.22263147450195445</v>
      </c>
      <c r="H12" s="15"/>
      <c r="I12" s="16"/>
      <c r="J12" s="13"/>
      <c r="K12" s="14"/>
      <c r="L12" s="13"/>
      <c r="M12" s="14"/>
      <c r="N12" s="14">
        <f t="shared" si="4"/>
        <v>436.70532289422516</v>
      </c>
      <c r="O12" s="14"/>
      <c r="P12" s="14"/>
      <c r="Q12" s="14"/>
    </row>
    <row r="13" spans="1:17" s="3" customFormat="1">
      <c r="A13" s="10">
        <v>8</v>
      </c>
      <c r="B13" s="11" t="s">
        <v>26</v>
      </c>
      <c r="C13" s="12" t="s">
        <v>27</v>
      </c>
      <c r="D13" s="13">
        <v>9481395</v>
      </c>
      <c r="E13" s="14">
        <f t="shared" si="8"/>
        <v>1.3252533473500654</v>
      </c>
      <c r="F13" s="15">
        <v>32072</v>
      </c>
      <c r="G13" s="14">
        <f t="shared" si="0"/>
        <v>3.751897772175231E-3</v>
      </c>
      <c r="H13" s="15">
        <v>2959</v>
      </c>
      <c r="I13" s="16">
        <f t="shared" ref="I13:I23" si="9">PRODUCT(H13,100,1/892465944)</f>
        <v>3.315532676505133E-4</v>
      </c>
      <c r="J13" s="13">
        <v>234250</v>
      </c>
      <c r="K13" s="14">
        <f t="shared" ref="K13:K23" si="10">PRODUCT(J13,100,1/902339939)</f>
        <v>2.5960282802022797E-2</v>
      </c>
      <c r="L13" s="13">
        <v>9019</v>
      </c>
      <c r="M13" s="14">
        <f t="shared" ref="M13:M23" si="11">PRODUCT(L13,100,1/472586193)</f>
        <v>1.9084349338999837E-3</v>
      </c>
      <c r="N13" s="14">
        <f t="shared" si="4"/>
        <v>29462.842978298831</v>
      </c>
      <c r="O13" s="14">
        <f t="shared" ref="O13:O23" si="12">PRODUCT(F13-H13,100,1/H13)</f>
        <v>983.87968908414996</v>
      </c>
      <c r="P13" s="14">
        <f t="shared" ref="P13:P23" si="13">PRODUCT(H13-J13,100,1/J13)</f>
        <v>-98.736819637139803</v>
      </c>
      <c r="Q13" s="14">
        <f t="shared" ref="Q13:Q23" si="14">PRODUCT(J13-L13,100,1/L13)</f>
        <v>2497.2946002882804</v>
      </c>
    </row>
    <row r="14" spans="1:17" s="3" customFormat="1" ht="54">
      <c r="A14" s="10">
        <v>9</v>
      </c>
      <c r="B14" s="11" t="s">
        <v>28</v>
      </c>
      <c r="C14" s="12" t="s">
        <v>29</v>
      </c>
      <c r="D14" s="13">
        <v>8818349</v>
      </c>
      <c r="E14" s="14">
        <f t="shared" si="8"/>
        <v>1.2325766968205734</v>
      </c>
      <c r="F14" s="15">
        <v>126159</v>
      </c>
      <c r="G14" s="14">
        <f t="shared" si="0"/>
        <v>1.4758533020698895E-2</v>
      </c>
      <c r="H14" s="15">
        <v>311346</v>
      </c>
      <c r="I14" s="16">
        <f t="shared" si="9"/>
        <v>3.4886037063168875E-2</v>
      </c>
      <c r="J14" s="13">
        <v>12202086</v>
      </c>
      <c r="K14" s="14">
        <f t="shared" si="10"/>
        <v>1.3522715190377934</v>
      </c>
      <c r="L14" s="13">
        <v>11224665</v>
      </c>
      <c r="M14" s="14">
        <f t="shared" si="11"/>
        <v>2.3751572022756915</v>
      </c>
      <c r="N14" s="14">
        <f t="shared" si="4"/>
        <v>6889.869133395161</v>
      </c>
      <c r="O14" s="14">
        <f t="shared" si="12"/>
        <v>-59.479485845329634</v>
      </c>
      <c r="P14" s="14">
        <f t="shared" si="13"/>
        <v>-97.448419884927873</v>
      </c>
      <c r="Q14" s="14">
        <f t="shared" si="14"/>
        <v>8.7077966246654146</v>
      </c>
    </row>
    <row r="15" spans="1:17" s="3" customFormat="1" ht="27">
      <c r="A15" s="10">
        <v>10</v>
      </c>
      <c r="B15" s="11" t="s">
        <v>30</v>
      </c>
      <c r="C15" s="12" t="s">
        <v>31</v>
      </c>
      <c r="D15" s="13">
        <v>8271960</v>
      </c>
      <c r="E15" s="14">
        <f t="shared" si="8"/>
        <v>1.1562056721764937</v>
      </c>
      <c r="F15" s="15">
        <v>7218087</v>
      </c>
      <c r="G15" s="14">
        <f t="shared" si="0"/>
        <v>0.84439774677809287</v>
      </c>
      <c r="H15" s="15">
        <v>8061748</v>
      </c>
      <c r="I15" s="16">
        <f t="shared" si="9"/>
        <v>0.90331155538188246</v>
      </c>
      <c r="J15" s="13">
        <v>4145066</v>
      </c>
      <c r="K15" s="14">
        <f t="shared" si="10"/>
        <v>0.45936856176328461</v>
      </c>
      <c r="L15" s="13">
        <v>4721338</v>
      </c>
      <c r="M15" s="14">
        <f t="shared" si="11"/>
        <v>0.99904272912179637</v>
      </c>
      <c r="N15" s="14">
        <f t="shared" si="4"/>
        <v>14.600447459278337</v>
      </c>
      <c r="O15" s="14">
        <f t="shared" si="12"/>
        <v>-10.46498848636797</v>
      </c>
      <c r="P15" s="14">
        <f t="shared" si="13"/>
        <v>94.490220421098243</v>
      </c>
      <c r="Q15" s="14">
        <f t="shared" si="14"/>
        <v>-12.205692538852333</v>
      </c>
    </row>
    <row r="16" spans="1:17" s="3" customFormat="1" ht="54">
      <c r="A16" s="10">
        <v>11</v>
      </c>
      <c r="B16" s="11" t="s">
        <v>32</v>
      </c>
      <c r="C16" s="12" t="s">
        <v>33</v>
      </c>
      <c r="D16" s="13">
        <v>7874264</v>
      </c>
      <c r="E16" s="14">
        <f t="shared" si="8"/>
        <v>1.1006180761288942</v>
      </c>
      <c r="F16" s="15">
        <v>6196109</v>
      </c>
      <c r="G16" s="14">
        <f t="shared" si="0"/>
        <v>0.72484308908876594</v>
      </c>
      <c r="H16" s="15">
        <v>5478904</v>
      </c>
      <c r="I16" s="16">
        <f t="shared" si="9"/>
        <v>0.61390622654392291</v>
      </c>
      <c r="J16" s="13">
        <v>5386546</v>
      </c>
      <c r="K16" s="14">
        <f t="shared" si="10"/>
        <v>0.59695307357995597</v>
      </c>
      <c r="L16" s="13">
        <v>6325185</v>
      </c>
      <c r="M16" s="14">
        <f t="shared" si="11"/>
        <v>1.3384193388823782</v>
      </c>
      <c r="N16" s="14">
        <f t="shared" si="4"/>
        <v>27.08401353171805</v>
      </c>
      <c r="O16" s="14">
        <f t="shared" si="12"/>
        <v>13.090300541860197</v>
      </c>
      <c r="P16" s="14">
        <f t="shared" si="13"/>
        <v>1.7146052405381853</v>
      </c>
      <c r="Q16" s="14">
        <f t="shared" si="14"/>
        <v>-14.839708245687676</v>
      </c>
    </row>
    <row r="17" spans="1:17" s="3" customFormat="1" ht="40.5">
      <c r="A17" s="10">
        <v>12</v>
      </c>
      <c r="B17" s="11" t="s">
        <v>34</v>
      </c>
      <c r="C17" s="12" t="s">
        <v>35</v>
      </c>
      <c r="D17" s="13">
        <v>6265890</v>
      </c>
      <c r="E17" s="14">
        <f t="shared" si="8"/>
        <v>0.87580906571525607</v>
      </c>
      <c r="F17" s="15">
        <v>7388775</v>
      </c>
      <c r="G17" s="14">
        <f t="shared" si="0"/>
        <v>0.86436544218022082</v>
      </c>
      <c r="H17" s="15">
        <v>8725955</v>
      </c>
      <c r="I17" s="16">
        <f t="shared" si="9"/>
        <v>0.97773534762464842</v>
      </c>
      <c r="J17" s="13">
        <v>4983285</v>
      </c>
      <c r="K17" s="14">
        <f t="shared" si="10"/>
        <v>0.55226248829489077</v>
      </c>
      <c r="L17" s="13">
        <v>3551678</v>
      </c>
      <c r="M17" s="14">
        <f t="shared" si="11"/>
        <v>0.75154078824304538</v>
      </c>
      <c r="N17" s="14">
        <f t="shared" si="4"/>
        <v>-15.197174091781115</v>
      </c>
      <c r="O17" s="14">
        <f t="shared" si="12"/>
        <v>-15.324167956401334</v>
      </c>
      <c r="P17" s="14">
        <f t="shared" si="13"/>
        <v>75.104474257442632</v>
      </c>
      <c r="Q17" s="14">
        <f t="shared" si="14"/>
        <v>40.307905164826316</v>
      </c>
    </row>
    <row r="18" spans="1:17" s="3" customFormat="1" ht="54">
      <c r="A18" s="10">
        <v>13</v>
      </c>
      <c r="B18" s="11" t="s">
        <v>36</v>
      </c>
      <c r="C18" s="12" t="s">
        <v>37</v>
      </c>
      <c r="D18" s="13">
        <v>5323647</v>
      </c>
      <c r="E18" s="14">
        <f t="shared" si="8"/>
        <v>0.74410790889527689</v>
      </c>
      <c r="F18" s="15">
        <v>4916381</v>
      </c>
      <c r="G18" s="14">
        <f t="shared" si="0"/>
        <v>0.57513591048467927</v>
      </c>
      <c r="H18" s="15">
        <v>2277968</v>
      </c>
      <c r="I18" s="16">
        <f t="shared" si="9"/>
        <v>0.2552442494097007</v>
      </c>
      <c r="J18" s="13">
        <v>1128152</v>
      </c>
      <c r="K18" s="14">
        <f t="shared" si="10"/>
        <v>0.12502516526645729</v>
      </c>
      <c r="L18" s="13">
        <v>1697928</v>
      </c>
      <c r="M18" s="14">
        <f t="shared" si="11"/>
        <v>0.35928430096983383</v>
      </c>
      <c r="N18" s="14">
        <f t="shared" si="4"/>
        <v>8.2838575773521228</v>
      </c>
      <c r="O18" s="14">
        <f t="shared" si="12"/>
        <v>115.82309321289851</v>
      </c>
      <c r="P18" s="14">
        <f t="shared" si="13"/>
        <v>101.9203086108964</v>
      </c>
      <c r="Q18" s="14">
        <f t="shared" si="14"/>
        <v>-33.55713552046965</v>
      </c>
    </row>
    <row r="19" spans="1:17" s="3" customFormat="1" ht="54">
      <c r="A19" s="10">
        <v>14</v>
      </c>
      <c r="B19" s="11" t="s">
        <v>38</v>
      </c>
      <c r="C19" s="12" t="s">
        <v>39</v>
      </c>
      <c r="D19" s="13">
        <v>3810252</v>
      </c>
      <c r="E19" s="14">
        <f t="shared" si="8"/>
        <v>0.53257450166850773</v>
      </c>
      <c r="F19" s="15">
        <v>3410261</v>
      </c>
      <c r="G19" s="14">
        <f t="shared" si="0"/>
        <v>0.39894458245310782</v>
      </c>
      <c r="H19" s="15">
        <v>3455329</v>
      </c>
      <c r="I19" s="16">
        <f t="shared" si="9"/>
        <v>0.38716648217559324</v>
      </c>
      <c r="J19" s="13">
        <v>3773354</v>
      </c>
      <c r="K19" s="14">
        <f t="shared" si="10"/>
        <v>0.41817433063882148</v>
      </c>
      <c r="L19" s="13">
        <v>3848083</v>
      </c>
      <c r="M19" s="14">
        <f t="shared" si="11"/>
        <v>0.81426056389252144</v>
      </c>
      <c r="N19" s="14">
        <f t="shared" si="4"/>
        <v>11.729043612790928</v>
      </c>
      <c r="O19" s="14">
        <f t="shared" si="12"/>
        <v>-1.3043041632215049</v>
      </c>
      <c r="P19" s="14">
        <f t="shared" si="13"/>
        <v>-8.4281782202252948</v>
      </c>
      <c r="Q19" s="14">
        <f t="shared" si="14"/>
        <v>-1.9419799417008419</v>
      </c>
    </row>
    <row r="20" spans="1:17" s="3" customFormat="1" ht="54">
      <c r="A20" s="10">
        <v>15</v>
      </c>
      <c r="B20" s="11" t="s">
        <v>40</v>
      </c>
      <c r="C20" s="12" t="s">
        <v>41</v>
      </c>
      <c r="D20" s="13">
        <v>3344197</v>
      </c>
      <c r="E20" s="14">
        <f t="shared" si="8"/>
        <v>0.46743208867978253</v>
      </c>
      <c r="F20" s="15">
        <v>233</v>
      </c>
      <c r="G20" s="14">
        <f t="shared" si="0"/>
        <v>2.7257177005388777E-5</v>
      </c>
      <c r="H20" s="15">
        <v>40331</v>
      </c>
      <c r="I20" s="16">
        <f t="shared" si="9"/>
        <v>4.5190519897306018E-3</v>
      </c>
      <c r="J20" s="13">
        <v>154752</v>
      </c>
      <c r="K20" s="14">
        <f t="shared" si="10"/>
        <v>1.7150077627230018E-2</v>
      </c>
      <c r="L20" s="13">
        <v>27000</v>
      </c>
      <c r="M20" s="14">
        <f t="shared" si="11"/>
        <v>5.713243509845832E-3</v>
      </c>
      <c r="N20" s="14">
        <f t="shared" si="4"/>
        <v>1435177.6824034334</v>
      </c>
      <c r="O20" s="14">
        <f t="shared" si="12"/>
        <v>-99.422280627804923</v>
      </c>
      <c r="P20" s="14">
        <f t="shared" si="13"/>
        <v>-73.938301282051285</v>
      </c>
      <c r="Q20" s="14">
        <f t="shared" si="14"/>
        <v>473.15555555555557</v>
      </c>
    </row>
    <row r="21" spans="1:17" s="3" customFormat="1" ht="54">
      <c r="A21" s="10">
        <v>16</v>
      </c>
      <c r="B21" s="11" t="s">
        <v>42</v>
      </c>
      <c r="C21" s="12" t="s">
        <v>43</v>
      </c>
      <c r="D21" s="13">
        <v>3293315</v>
      </c>
      <c r="E21" s="14">
        <f t="shared" si="8"/>
        <v>0.46032010348985358</v>
      </c>
      <c r="F21" s="15">
        <v>4913549</v>
      </c>
      <c r="G21" s="14">
        <f t="shared" si="0"/>
        <v>0.57480461295129193</v>
      </c>
      <c r="H21" s="15">
        <v>3745568</v>
      </c>
      <c r="I21" s="16">
        <f t="shared" si="9"/>
        <v>0.41968749902237162</v>
      </c>
      <c r="J21" s="13">
        <v>1117258</v>
      </c>
      <c r="K21" s="14">
        <f t="shared" si="10"/>
        <v>0.12381785973456728</v>
      </c>
      <c r="L21" s="13">
        <v>622934</v>
      </c>
      <c r="M21" s="14">
        <f t="shared" si="11"/>
        <v>0.13181383824304826</v>
      </c>
      <c r="N21" s="14">
        <f t="shared" si="4"/>
        <v>-32.974821254453758</v>
      </c>
      <c r="O21" s="14">
        <f t="shared" si="12"/>
        <v>31.183014165007815</v>
      </c>
      <c r="P21" s="14">
        <f t="shared" si="13"/>
        <v>235.24646948153426</v>
      </c>
      <c r="Q21" s="14">
        <f t="shared" si="14"/>
        <v>79.354153088449181</v>
      </c>
    </row>
    <row r="22" spans="1:17" s="3" customFormat="1" ht="40.5">
      <c r="A22" s="10">
        <v>17</v>
      </c>
      <c r="B22" s="11" t="s">
        <v>44</v>
      </c>
      <c r="C22" s="12" t="s">
        <v>45</v>
      </c>
      <c r="D22" s="13">
        <v>3224949</v>
      </c>
      <c r="E22" s="14">
        <f t="shared" si="8"/>
        <v>0.45076430813010593</v>
      </c>
      <c r="F22" s="15">
        <v>3623112</v>
      </c>
      <c r="G22" s="14">
        <f t="shared" si="0"/>
        <v>0.42384465705728813</v>
      </c>
      <c r="H22" s="15">
        <v>4098125</v>
      </c>
      <c r="I22" s="16">
        <f t="shared" si="9"/>
        <v>0.45919119127754637</v>
      </c>
      <c r="J22" s="13">
        <v>2374837</v>
      </c>
      <c r="K22" s="14">
        <f t="shared" si="10"/>
        <v>0.26318651068818533</v>
      </c>
      <c r="L22" s="13">
        <v>1397085</v>
      </c>
      <c r="M22" s="14">
        <f t="shared" si="11"/>
        <v>0.29562543736862829</v>
      </c>
      <c r="N22" s="14">
        <f t="shared" si="4"/>
        <v>-10.989530547220179</v>
      </c>
      <c r="O22" s="14">
        <f t="shared" si="12"/>
        <v>-11.59098368156169</v>
      </c>
      <c r="P22" s="14">
        <f t="shared" si="13"/>
        <v>72.564474951333494</v>
      </c>
      <c r="Q22" s="14">
        <f t="shared" si="14"/>
        <v>69.985147646707247</v>
      </c>
    </row>
    <row r="23" spans="1:17" s="3" customFormat="1">
      <c r="A23" s="10">
        <v>18</v>
      </c>
      <c r="B23" s="11" t="s">
        <v>46</v>
      </c>
      <c r="C23" s="12" t="s">
        <v>47</v>
      </c>
      <c r="D23" s="13">
        <v>2199091</v>
      </c>
      <c r="E23" s="14">
        <f t="shared" si="8"/>
        <v>0.30737594086918668</v>
      </c>
      <c r="F23" s="15">
        <v>6612815</v>
      </c>
      <c r="G23" s="14">
        <f t="shared" si="0"/>
        <v>0.77359085390081539</v>
      </c>
      <c r="H23" s="15">
        <v>19667015</v>
      </c>
      <c r="I23" s="16">
        <f t="shared" si="9"/>
        <v>2.2036712024946468</v>
      </c>
      <c r="J23" s="13">
        <v>41233264</v>
      </c>
      <c r="K23" s="14">
        <f t="shared" si="10"/>
        <v>4.5695931453168228</v>
      </c>
      <c r="L23" s="13">
        <v>9705359</v>
      </c>
      <c r="M23" s="14">
        <f t="shared" si="11"/>
        <v>2.0536696043508829</v>
      </c>
      <c r="N23" s="14">
        <f t="shared" si="4"/>
        <v>-66.7450095004926</v>
      </c>
      <c r="O23" s="14">
        <f t="shared" si="12"/>
        <v>-66.376112490888929</v>
      </c>
      <c r="P23" s="14">
        <f t="shared" si="13"/>
        <v>-52.303036208824025</v>
      </c>
      <c r="Q23" s="14">
        <f t="shared" si="14"/>
        <v>324.85047693753523</v>
      </c>
    </row>
    <row r="24" spans="1:17" s="3" customFormat="1" ht="27">
      <c r="A24" s="10">
        <v>19</v>
      </c>
      <c r="B24" s="19" t="s">
        <v>48</v>
      </c>
      <c r="C24" s="18" t="s">
        <v>49</v>
      </c>
      <c r="D24" s="13">
        <v>2136322</v>
      </c>
      <c r="E24" s="14">
        <f t="shared" si="8"/>
        <v>0.29860246108484945</v>
      </c>
      <c r="F24" s="15">
        <v>42998</v>
      </c>
      <c r="G24" s="14">
        <f t="shared" si="0"/>
        <v>5.0300605016210583E-3</v>
      </c>
      <c r="H24" s="15"/>
      <c r="I24" s="16"/>
      <c r="J24" s="13"/>
      <c r="K24" s="14"/>
      <c r="L24" s="13"/>
      <c r="M24" s="14"/>
      <c r="N24" s="14">
        <f t="shared" si="4"/>
        <v>4868.4217870598632</v>
      </c>
      <c r="O24" s="14"/>
      <c r="P24" s="14"/>
      <c r="Q24" s="14"/>
    </row>
    <row r="25" spans="1:17" s="3" customFormat="1" ht="27">
      <c r="A25" s="10">
        <v>20</v>
      </c>
      <c r="B25" s="11" t="s">
        <v>50</v>
      </c>
      <c r="C25" s="12" t="s">
        <v>51</v>
      </c>
      <c r="D25" s="13">
        <v>2050176</v>
      </c>
      <c r="E25" s="14">
        <f t="shared" si="8"/>
        <v>0.28656148242497731</v>
      </c>
      <c r="F25" s="15">
        <v>1200549</v>
      </c>
      <c r="G25" s="14">
        <f t="shared" si="0"/>
        <v>0.14044453474953858</v>
      </c>
      <c r="H25" s="15">
        <v>2020174</v>
      </c>
      <c r="I25" s="16">
        <f>PRODUCT(H25,100,1/892465944)</f>
        <v>0.22635866540135452</v>
      </c>
      <c r="J25" s="13">
        <v>5516087</v>
      </c>
      <c r="K25" s="14">
        <f>PRODUCT(J25,100,1/902339939)</f>
        <v>0.61130919308670872</v>
      </c>
      <c r="L25" s="13">
        <v>2468747</v>
      </c>
      <c r="M25" s="14">
        <f>PRODUCT(L25,100,1/472586193)</f>
        <v>0.52239084352597664</v>
      </c>
      <c r="N25" s="14">
        <f t="shared" si="4"/>
        <v>70.769872783201677</v>
      </c>
      <c r="O25" s="14">
        <f>PRODUCT(F25-H25,100,1/H25)</f>
        <v>-40.572000233643244</v>
      </c>
      <c r="P25" s="14">
        <f>PRODUCT(H25-J25,100,1/J25)</f>
        <v>-63.376683507711178</v>
      </c>
      <c r="Q25" s="14">
        <f>PRODUCT(J25-L25,100,1/L25)</f>
        <v>123.43670696106162</v>
      </c>
    </row>
    <row r="26" spans="1:17" s="3" customFormat="1" ht="27">
      <c r="A26" s="10">
        <v>21</v>
      </c>
      <c r="B26" s="19" t="s">
        <v>52</v>
      </c>
      <c r="C26" s="18" t="s">
        <v>53</v>
      </c>
      <c r="D26" s="13">
        <v>1969387</v>
      </c>
      <c r="E26" s="14">
        <f t="shared" si="8"/>
        <v>0.27526927355918651</v>
      </c>
      <c r="F26" s="15">
        <v>696011</v>
      </c>
      <c r="G26" s="14">
        <f t="shared" si="0"/>
        <v>8.1421867058788192E-2</v>
      </c>
      <c r="H26" s="15"/>
      <c r="I26" s="16"/>
      <c r="J26" s="13"/>
      <c r="K26" s="14"/>
      <c r="L26" s="13"/>
      <c r="M26" s="14"/>
      <c r="N26" s="14">
        <f t="shared" si="4"/>
        <v>182.95343033371597</v>
      </c>
      <c r="O26" s="14"/>
      <c r="P26" s="14"/>
      <c r="Q26" s="14"/>
    </row>
    <row r="27" spans="1:17" s="3" customFormat="1" ht="54">
      <c r="A27" s="10">
        <v>22</v>
      </c>
      <c r="B27" s="11" t="s">
        <v>54</v>
      </c>
      <c r="C27" s="12" t="s">
        <v>55</v>
      </c>
      <c r="D27" s="13">
        <v>1701234</v>
      </c>
      <c r="E27" s="14">
        <f t="shared" si="8"/>
        <v>0.23778843230618921</v>
      </c>
      <c r="F27" s="15">
        <v>1784066</v>
      </c>
      <c r="G27" s="14">
        <f t="shared" si="0"/>
        <v>0.20870644957637738</v>
      </c>
      <c r="H27" s="15">
        <v>3593589</v>
      </c>
      <c r="I27" s="16">
        <f t="shared" ref="I27:I41" si="15">PRODUCT(H27,100,1/892465944)</f>
        <v>0.40265838984215624</v>
      </c>
      <c r="J27" s="13">
        <v>2543118</v>
      </c>
      <c r="K27" s="14">
        <f>PRODUCT(J27,100,1/902339939)</f>
        <v>0.28183591239664724</v>
      </c>
      <c r="L27" s="13">
        <v>2551435</v>
      </c>
      <c r="M27" s="14">
        <f>PRODUCT(L27,100,1/472586193)</f>
        <v>0.53988775757568519</v>
      </c>
      <c r="N27" s="14">
        <f t="shared" si="4"/>
        <v>-4.6428775617045561</v>
      </c>
      <c r="O27" s="14">
        <f t="shared" ref="O27:O41" si="16">PRODUCT(F27-H27,100,1/H27)</f>
        <v>-50.354200215995768</v>
      </c>
      <c r="P27" s="14">
        <f>PRODUCT(H27-J27,100,1/J27)</f>
        <v>41.306419914451467</v>
      </c>
      <c r="Q27" s="14">
        <f>PRODUCT(J27-L27,100,1/L27)</f>
        <v>-0.32597342279932667</v>
      </c>
    </row>
    <row r="28" spans="1:17" s="3" customFormat="1" ht="54">
      <c r="A28" s="10">
        <v>23</v>
      </c>
      <c r="B28" s="11" t="s">
        <v>56</v>
      </c>
      <c r="C28" s="12" t="s">
        <v>57</v>
      </c>
      <c r="D28" s="13">
        <v>1469037</v>
      </c>
      <c r="E28" s="14">
        <f t="shared" si="8"/>
        <v>0.20533330819263387</v>
      </c>
      <c r="F28" s="15">
        <v>1000314</v>
      </c>
      <c r="G28" s="14">
        <f t="shared" si="0"/>
        <v>0.11702032514578742</v>
      </c>
      <c r="H28" s="15">
        <v>106383</v>
      </c>
      <c r="I28" s="16">
        <f t="shared" si="15"/>
        <v>1.192011871323574E-2</v>
      </c>
      <c r="J28" s="13">
        <v>230450</v>
      </c>
      <c r="K28" s="14">
        <f>PRODUCT(J28,100,1/902339939)</f>
        <v>2.5539155482288807E-2</v>
      </c>
      <c r="L28" s="13">
        <v>251893</v>
      </c>
      <c r="M28" s="14">
        <f>PRODUCT(L28,100,1/472586193)</f>
        <v>5.3300964719466527E-2</v>
      </c>
      <c r="N28" s="14">
        <f t="shared" si="4"/>
        <v>46.857586717770616</v>
      </c>
      <c r="O28" s="14">
        <f t="shared" si="16"/>
        <v>840.29497194100566</v>
      </c>
      <c r="P28" s="14">
        <f>PRODUCT(H28-J28,100,1/J28)</f>
        <v>-53.836840963332605</v>
      </c>
      <c r="Q28" s="14">
        <f>PRODUCT(J28-L28,100,1/L28)</f>
        <v>-8.5127415212014625</v>
      </c>
    </row>
    <row r="29" spans="1:17" s="3" customFormat="1" ht="54">
      <c r="A29" s="10">
        <v>24</v>
      </c>
      <c r="B29" s="20" t="s">
        <v>58</v>
      </c>
      <c r="C29" s="18" t="s">
        <v>59</v>
      </c>
      <c r="D29" s="13">
        <v>1413416</v>
      </c>
      <c r="E29" s="14">
        <f t="shared" si="8"/>
        <v>0.19755893359554583</v>
      </c>
      <c r="F29" s="15">
        <v>47755</v>
      </c>
      <c r="G29" s="14">
        <f t="shared" si="0"/>
        <v>5.5865514501817213E-3</v>
      </c>
      <c r="H29" s="15">
        <v>49688</v>
      </c>
      <c r="I29" s="16">
        <f t="shared" si="15"/>
        <v>5.5674953575595484E-3</v>
      </c>
      <c r="J29" s="13"/>
      <c r="K29" s="14"/>
      <c r="L29" s="13"/>
      <c r="M29" s="14"/>
      <c r="N29" s="14">
        <f t="shared" si="4"/>
        <v>2859.7235891529681</v>
      </c>
      <c r="O29" s="14">
        <f t="shared" si="16"/>
        <v>-3.8902753179842215</v>
      </c>
      <c r="P29" s="14"/>
      <c r="Q29" s="14"/>
    </row>
    <row r="30" spans="1:17" s="3" customFormat="1" ht="27">
      <c r="A30" s="10">
        <v>25</v>
      </c>
      <c r="B30" s="11" t="s">
        <v>60</v>
      </c>
      <c r="C30" s="12" t="s">
        <v>61</v>
      </c>
      <c r="D30" s="13">
        <v>1403388</v>
      </c>
      <c r="E30" s="14">
        <f t="shared" si="8"/>
        <v>0.19615727903234845</v>
      </c>
      <c r="F30" s="15">
        <v>2745322</v>
      </c>
      <c r="G30" s="14">
        <f t="shared" si="0"/>
        <v>0.32115762957419713</v>
      </c>
      <c r="H30" s="15">
        <v>4611805</v>
      </c>
      <c r="I30" s="16">
        <f t="shared" si="15"/>
        <v>0.51674856962385107</v>
      </c>
      <c r="J30" s="13">
        <v>2854554</v>
      </c>
      <c r="K30" s="14">
        <f t="shared" ref="K30:K93" si="17">PRODUCT(J30,100,1/902339939)</f>
        <v>0.3163501776462983</v>
      </c>
      <c r="L30" s="13">
        <v>3360801</v>
      </c>
      <c r="M30" s="14">
        <f t="shared" ref="M30:M36" si="18">PRODUCT(L30,100,1/472586193)</f>
        <v>0.71115090744938447</v>
      </c>
      <c r="N30" s="14">
        <f t="shared" si="4"/>
        <v>-48.880750600476013</v>
      </c>
      <c r="O30" s="14">
        <f t="shared" si="16"/>
        <v>-40.471854295660812</v>
      </c>
      <c r="P30" s="14">
        <f t="shared" ref="P30:P61" si="19">PRODUCT(H30-J30,100,1/J30)</f>
        <v>61.559564121050087</v>
      </c>
      <c r="Q30" s="14">
        <f t="shared" ref="Q30:Q36" si="20">PRODUCT(J30-L30,100,1/L30)</f>
        <v>-15.063284020684355</v>
      </c>
    </row>
    <row r="31" spans="1:17" s="3" customFormat="1" ht="54">
      <c r="A31" s="10">
        <v>26</v>
      </c>
      <c r="B31" s="11" t="s">
        <v>62</v>
      </c>
      <c r="C31" s="12" t="s">
        <v>63</v>
      </c>
      <c r="D31" s="13">
        <v>1193781</v>
      </c>
      <c r="E31" s="14">
        <f t="shared" si="8"/>
        <v>0.16685965158638663</v>
      </c>
      <c r="F31" s="15">
        <v>54569</v>
      </c>
      <c r="G31" s="14">
        <f t="shared" si="0"/>
        <v>6.3836776480989694E-3</v>
      </c>
      <c r="H31" s="15">
        <v>90367</v>
      </c>
      <c r="I31" s="16">
        <f t="shared" si="15"/>
        <v>1.012554043182627E-2</v>
      </c>
      <c r="J31" s="13">
        <v>105050</v>
      </c>
      <c r="K31" s="14">
        <f t="shared" si="17"/>
        <v>1.1641953931067213E-2</v>
      </c>
      <c r="L31" s="13">
        <v>43098</v>
      </c>
      <c r="M31" s="14">
        <f t="shared" si="18"/>
        <v>9.1196062513828023E-3</v>
      </c>
      <c r="N31" s="14">
        <f t="shared" si="4"/>
        <v>2087.6541626198023</v>
      </c>
      <c r="O31" s="14">
        <f t="shared" si="16"/>
        <v>-39.614018391669525</v>
      </c>
      <c r="P31" s="14">
        <f t="shared" si="19"/>
        <v>-13.977153736316041</v>
      </c>
      <c r="Q31" s="14">
        <f t="shared" si="20"/>
        <v>143.74680959673304</v>
      </c>
    </row>
    <row r="32" spans="1:17" s="3" customFormat="1" ht="54">
      <c r="A32" s="10">
        <v>27</v>
      </c>
      <c r="B32" s="11" t="s">
        <v>64</v>
      </c>
      <c r="C32" s="12" t="s">
        <v>65</v>
      </c>
      <c r="D32" s="13">
        <v>1162485</v>
      </c>
      <c r="E32" s="14">
        <f t="shared" si="8"/>
        <v>0.16248528170108309</v>
      </c>
      <c r="F32" s="15">
        <v>445367</v>
      </c>
      <c r="G32" s="14">
        <f t="shared" si="0"/>
        <v>5.210063155089692E-2</v>
      </c>
      <c r="H32" s="15">
        <v>657100</v>
      </c>
      <c r="I32" s="16">
        <f t="shared" si="15"/>
        <v>7.362745933529985E-2</v>
      </c>
      <c r="J32" s="13">
        <v>1648610</v>
      </c>
      <c r="K32" s="14">
        <f t="shared" si="17"/>
        <v>0.18270387120701304</v>
      </c>
      <c r="L32" s="13">
        <v>3911413</v>
      </c>
      <c r="M32" s="14">
        <f t="shared" si="18"/>
        <v>0.82766129394728205</v>
      </c>
      <c r="N32" s="14">
        <f t="shared" si="4"/>
        <v>161.0173183015356</v>
      </c>
      <c r="O32" s="14">
        <f t="shared" si="16"/>
        <v>-32.222340587429613</v>
      </c>
      <c r="P32" s="14">
        <f t="shared" si="19"/>
        <v>-60.142180382261415</v>
      </c>
      <c r="Q32" s="14">
        <f t="shared" si="20"/>
        <v>-57.851293126039103</v>
      </c>
    </row>
    <row r="33" spans="1:17" s="3" customFormat="1" ht="54">
      <c r="A33" s="10">
        <v>28</v>
      </c>
      <c r="B33" s="11" t="s">
        <v>66</v>
      </c>
      <c r="C33" s="12" t="s">
        <v>67</v>
      </c>
      <c r="D33" s="13">
        <v>1063245</v>
      </c>
      <c r="E33" s="14">
        <f t="shared" si="8"/>
        <v>0.14861410112153539</v>
      </c>
      <c r="F33" s="15">
        <v>869121</v>
      </c>
      <c r="G33" s="14">
        <f t="shared" si="0"/>
        <v>0.10167289672146138</v>
      </c>
      <c r="H33" s="15">
        <v>715464</v>
      </c>
      <c r="I33" s="16">
        <f t="shared" si="15"/>
        <v>8.0167092628018535E-2</v>
      </c>
      <c r="J33" s="13">
        <v>496336</v>
      </c>
      <c r="K33" s="14">
        <f t="shared" si="17"/>
        <v>5.5005434044075929E-2</v>
      </c>
      <c r="L33" s="13">
        <v>287263</v>
      </c>
      <c r="M33" s="14">
        <f t="shared" si="18"/>
        <v>6.0785313717364564E-2</v>
      </c>
      <c r="N33" s="14">
        <f t="shared" si="4"/>
        <v>22.335670177109975</v>
      </c>
      <c r="O33" s="14">
        <f t="shared" si="16"/>
        <v>21.476552279359968</v>
      </c>
      <c r="P33" s="14">
        <f t="shared" si="19"/>
        <v>44.149124786435003</v>
      </c>
      <c r="Q33" s="14">
        <f t="shared" si="20"/>
        <v>72.78104037067078</v>
      </c>
    </row>
    <row r="34" spans="1:17" s="3" customFormat="1" ht="54">
      <c r="A34" s="10">
        <v>29</v>
      </c>
      <c r="B34" s="11" t="s">
        <v>68</v>
      </c>
      <c r="C34" s="12" t="s">
        <v>69</v>
      </c>
      <c r="D34" s="13">
        <v>1060425</v>
      </c>
      <c r="E34" s="14">
        <f t="shared" si="8"/>
        <v>0.14821993819091947</v>
      </c>
      <c r="F34" s="15">
        <v>845982</v>
      </c>
      <c r="G34" s="14">
        <f t="shared" si="0"/>
        <v>9.896601337928243E-2</v>
      </c>
      <c r="H34" s="15">
        <v>859203</v>
      </c>
      <c r="I34" s="16">
        <f t="shared" si="15"/>
        <v>9.6272917277838446E-2</v>
      </c>
      <c r="J34" s="13">
        <v>34692</v>
      </c>
      <c r="K34" s="14">
        <f t="shared" si="17"/>
        <v>3.8446707832135532E-3</v>
      </c>
      <c r="L34" s="13">
        <v>25073</v>
      </c>
      <c r="M34" s="14">
        <f t="shared" si="18"/>
        <v>5.30548720453202E-3</v>
      </c>
      <c r="N34" s="14">
        <f t="shared" si="4"/>
        <v>25.34841166833337</v>
      </c>
      <c r="O34" s="14">
        <f t="shared" si="16"/>
        <v>-1.5387516105041532</v>
      </c>
      <c r="P34" s="14">
        <f t="shared" si="19"/>
        <v>2376.6603251470078</v>
      </c>
      <c r="Q34" s="14">
        <f t="shared" si="20"/>
        <v>38.363977186615081</v>
      </c>
    </row>
    <row r="35" spans="1:17" s="3" customFormat="1" ht="40.5">
      <c r="A35" s="10">
        <v>30</v>
      </c>
      <c r="B35" s="11" t="s">
        <v>70</v>
      </c>
      <c r="C35" s="12" t="s">
        <v>71</v>
      </c>
      <c r="D35" s="13">
        <v>1046814</v>
      </c>
      <c r="E35" s="14">
        <f t="shared" si="8"/>
        <v>0.14631747306729773</v>
      </c>
      <c r="F35" s="15">
        <v>1330307</v>
      </c>
      <c r="G35" s="14">
        <f t="shared" si="0"/>
        <v>0.15562409171891728</v>
      </c>
      <c r="H35" s="15">
        <v>1475781</v>
      </c>
      <c r="I35" s="16">
        <f t="shared" si="15"/>
        <v>0.16535992324655024</v>
      </c>
      <c r="J35" s="13">
        <v>2434066</v>
      </c>
      <c r="K35" s="14">
        <f t="shared" si="17"/>
        <v>0.26975044490411276</v>
      </c>
      <c r="L35" s="13">
        <v>2636616</v>
      </c>
      <c r="M35" s="14">
        <f t="shared" si="18"/>
        <v>0.55791219444280293</v>
      </c>
      <c r="N35" s="14">
        <f t="shared" si="4"/>
        <v>-21.310344153642728</v>
      </c>
      <c r="O35" s="14">
        <f t="shared" si="16"/>
        <v>-9.8574246449845866</v>
      </c>
      <c r="P35" s="14">
        <f t="shared" si="19"/>
        <v>-39.369721281181363</v>
      </c>
      <c r="Q35" s="14">
        <f t="shared" si="20"/>
        <v>-7.6821956629255075</v>
      </c>
    </row>
    <row r="36" spans="1:17" s="3" customFormat="1" ht="54">
      <c r="A36" s="10">
        <v>31</v>
      </c>
      <c r="B36" s="11" t="s">
        <v>72</v>
      </c>
      <c r="C36" s="12" t="s">
        <v>73</v>
      </c>
      <c r="D36" s="13">
        <v>962702</v>
      </c>
      <c r="E36" s="14">
        <f t="shared" si="8"/>
        <v>0.13456079490418896</v>
      </c>
      <c r="F36" s="15">
        <v>891126</v>
      </c>
      <c r="G36" s="14">
        <f t="shared" si="0"/>
        <v>0.10424712066997457</v>
      </c>
      <c r="H36" s="15">
        <v>872088</v>
      </c>
      <c r="I36" s="16">
        <f t="shared" si="15"/>
        <v>9.7716669847516327E-2</v>
      </c>
      <c r="J36" s="13">
        <v>323800</v>
      </c>
      <c r="K36" s="14">
        <f t="shared" si="17"/>
        <v>3.5884480560490851E-2</v>
      </c>
      <c r="L36" s="13">
        <v>61566</v>
      </c>
      <c r="M36" s="14">
        <f t="shared" si="18"/>
        <v>1.3027464812117352E-2</v>
      </c>
      <c r="N36" s="14">
        <f t="shared" si="4"/>
        <v>8.0320852494484498</v>
      </c>
      <c r="O36" s="14">
        <f t="shared" si="16"/>
        <v>2.1830365742906679</v>
      </c>
      <c r="P36" s="14">
        <f t="shared" si="19"/>
        <v>169.32921556516368</v>
      </c>
      <c r="Q36" s="14">
        <f t="shared" si="20"/>
        <v>425.93964201020043</v>
      </c>
    </row>
    <row r="37" spans="1:17" s="3" customFormat="1">
      <c r="A37" s="10">
        <v>32</v>
      </c>
      <c r="B37" s="11" t="s">
        <v>74</v>
      </c>
      <c r="C37" s="12" t="s">
        <v>75</v>
      </c>
      <c r="D37" s="13">
        <v>954351</v>
      </c>
      <c r="E37" s="14">
        <f t="shared" si="8"/>
        <v>0.13339354148802809</v>
      </c>
      <c r="F37" s="15">
        <v>286539</v>
      </c>
      <c r="G37" s="14">
        <f t="shared" si="0"/>
        <v>3.3520361553421002E-2</v>
      </c>
      <c r="H37" s="15">
        <v>515192</v>
      </c>
      <c r="I37" s="16">
        <f t="shared" si="15"/>
        <v>5.7726796575668551E-2</v>
      </c>
      <c r="J37" s="13">
        <v>464463</v>
      </c>
      <c r="K37" s="14">
        <f t="shared" si="17"/>
        <v>5.1473173238317668E-2</v>
      </c>
      <c r="L37" s="13"/>
      <c r="M37" s="14"/>
      <c r="N37" s="14">
        <f t="shared" si="4"/>
        <v>233.06146807240901</v>
      </c>
      <c r="O37" s="14">
        <f t="shared" si="16"/>
        <v>-44.382094442460286</v>
      </c>
      <c r="P37" s="14">
        <f t="shared" si="19"/>
        <v>10.922075601285785</v>
      </c>
      <c r="Q37" s="14"/>
    </row>
    <row r="38" spans="1:17" s="3" customFormat="1" ht="54">
      <c r="A38" s="10">
        <v>33</v>
      </c>
      <c r="B38" s="11" t="s">
        <v>76</v>
      </c>
      <c r="C38" s="12" t="s">
        <v>77</v>
      </c>
      <c r="D38" s="13">
        <v>953239</v>
      </c>
      <c r="E38" s="14">
        <f t="shared" si="8"/>
        <v>0.13323811270120367</v>
      </c>
      <c r="F38" s="15">
        <v>1401729</v>
      </c>
      <c r="G38" s="14">
        <f t="shared" si="0"/>
        <v>0.16397929384801116</v>
      </c>
      <c r="H38" s="15">
        <v>1559275</v>
      </c>
      <c r="I38" s="16">
        <f t="shared" si="15"/>
        <v>0.17471535025878812</v>
      </c>
      <c r="J38" s="13">
        <v>1557751</v>
      </c>
      <c r="K38" s="14">
        <f t="shared" si="17"/>
        <v>0.17263460616919452</v>
      </c>
      <c r="L38" s="13">
        <v>1176170</v>
      </c>
      <c r="M38" s="14">
        <f>PRODUCT(L38,100,1/472586193)</f>
        <v>0.24887946736945823</v>
      </c>
      <c r="N38" s="14">
        <f t="shared" si="4"/>
        <v>-31.99548557531449</v>
      </c>
      <c r="O38" s="14">
        <f t="shared" si="16"/>
        <v>-10.103798239566466</v>
      </c>
      <c r="P38" s="14">
        <f t="shared" si="19"/>
        <v>9.7833350773005437E-2</v>
      </c>
      <c r="Q38" s="14">
        <f>PRODUCT(J38-L38,100,1/L38)</f>
        <v>32.442674103233379</v>
      </c>
    </row>
    <row r="39" spans="1:17" s="3" customFormat="1">
      <c r="A39" s="10">
        <v>34</v>
      </c>
      <c r="B39" s="11" t="s">
        <v>78</v>
      </c>
      <c r="C39" s="12" t="s">
        <v>79</v>
      </c>
      <c r="D39" s="13">
        <v>935237</v>
      </c>
      <c r="E39" s="14">
        <f t="shared" si="8"/>
        <v>0.13072189955334981</v>
      </c>
      <c r="F39" s="15">
        <v>278984</v>
      </c>
      <c r="G39" s="14">
        <f t="shared" si="0"/>
        <v>3.2636550513611085E-2</v>
      </c>
      <c r="H39" s="15">
        <v>229738</v>
      </c>
      <c r="I39" s="16">
        <f t="shared" si="15"/>
        <v>2.5741934641261784E-2</v>
      </c>
      <c r="J39" s="13">
        <v>609951</v>
      </c>
      <c r="K39" s="14">
        <f t="shared" si="17"/>
        <v>6.7596586789227781E-2</v>
      </c>
      <c r="L39" s="13">
        <v>623385</v>
      </c>
      <c r="M39" s="14">
        <f>PRODUCT(L39,100,1/472586193)</f>
        <v>0.13190927056982385</v>
      </c>
      <c r="N39" s="14">
        <f t="shared" si="4"/>
        <v>235.22961890287615</v>
      </c>
      <c r="O39" s="14">
        <f t="shared" si="16"/>
        <v>21.435722431639523</v>
      </c>
      <c r="P39" s="14">
        <f t="shared" si="19"/>
        <v>-62.335007238286352</v>
      </c>
      <c r="Q39" s="14">
        <f>PRODUCT(J39-L39,100,1/L39)</f>
        <v>-2.1550085420727161</v>
      </c>
    </row>
    <row r="40" spans="1:17" s="3" customFormat="1" ht="54">
      <c r="A40" s="10">
        <v>35</v>
      </c>
      <c r="B40" s="11" t="s">
        <v>80</v>
      </c>
      <c r="C40" s="12" t="s">
        <v>81</v>
      </c>
      <c r="D40" s="13">
        <v>931922</v>
      </c>
      <c r="E40" s="14">
        <f t="shared" si="8"/>
        <v>0.13025854844874279</v>
      </c>
      <c r="F40" s="15">
        <v>815715</v>
      </c>
      <c r="G40" s="14">
        <f t="shared" si="0"/>
        <v>9.542527099120475E-2</v>
      </c>
      <c r="H40" s="15">
        <v>779644</v>
      </c>
      <c r="I40" s="16">
        <f t="shared" si="15"/>
        <v>8.7358403448501779E-2</v>
      </c>
      <c r="J40" s="13">
        <v>531174</v>
      </c>
      <c r="K40" s="14">
        <f t="shared" si="17"/>
        <v>5.8866284982205579E-2</v>
      </c>
      <c r="L40" s="13">
        <v>517364</v>
      </c>
      <c r="M40" s="14">
        <f>PRODUCT(L40,100,1/472586193)</f>
        <v>0.10947505611955108</v>
      </c>
      <c r="N40" s="14">
        <f t="shared" si="4"/>
        <v>14.246029556891807</v>
      </c>
      <c r="O40" s="14">
        <f t="shared" si="16"/>
        <v>4.6265988066348234</v>
      </c>
      <c r="P40" s="14">
        <f t="shared" si="19"/>
        <v>46.777515465741921</v>
      </c>
      <c r="Q40" s="14">
        <f>PRODUCT(J40-L40,100,1/L40)</f>
        <v>2.6693005311540814</v>
      </c>
    </row>
    <row r="41" spans="1:17" s="3" customFormat="1" ht="27">
      <c r="A41" s="10">
        <v>36</v>
      </c>
      <c r="B41" s="11" t="s">
        <v>82</v>
      </c>
      <c r="C41" s="12" t="s">
        <v>83</v>
      </c>
      <c r="D41" s="13">
        <v>885242</v>
      </c>
      <c r="E41" s="14">
        <f t="shared" si="8"/>
        <v>0.12373389398024938</v>
      </c>
      <c r="F41" s="15">
        <v>687024</v>
      </c>
      <c r="G41" s="14">
        <f t="shared" si="0"/>
        <v>8.0370535514807814E-2</v>
      </c>
      <c r="H41" s="15">
        <v>511305</v>
      </c>
      <c r="I41" s="16">
        <f t="shared" si="15"/>
        <v>5.729126174925505E-2</v>
      </c>
      <c r="J41" s="13">
        <v>579694</v>
      </c>
      <c r="K41" s="14">
        <f t="shared" si="17"/>
        <v>6.4243415917335331E-2</v>
      </c>
      <c r="L41" s="13">
        <v>722222</v>
      </c>
      <c r="M41" s="14">
        <f>PRODUCT(L41,100,1/472586193)</f>
        <v>0.15282333904325468</v>
      </c>
      <c r="N41" s="14">
        <f t="shared" si="4"/>
        <v>28.851684948415194</v>
      </c>
      <c r="O41" s="14">
        <f t="shared" si="16"/>
        <v>34.366767389327308</v>
      </c>
      <c r="P41" s="14">
        <f t="shared" si="19"/>
        <v>-11.797431058454979</v>
      </c>
      <c r="Q41" s="14">
        <f>PRODUCT(J41-L41,100,1/L41)</f>
        <v>-19.73465222604684</v>
      </c>
    </row>
    <row r="42" spans="1:17" s="3" customFormat="1" ht="27">
      <c r="A42" s="10">
        <v>37</v>
      </c>
      <c r="B42" s="21" t="s">
        <v>84</v>
      </c>
      <c r="C42" s="12" t="s">
        <v>85</v>
      </c>
      <c r="D42" s="13">
        <v>871032</v>
      </c>
      <c r="E42" s="14">
        <f t="shared" si="8"/>
        <v>0.12174770417739396</v>
      </c>
      <c r="F42" s="15">
        <v>3333</v>
      </c>
      <c r="G42" s="14">
        <f t="shared" si="0"/>
        <v>3.8990631312858711E-4</v>
      </c>
      <c r="H42" s="22"/>
      <c r="I42" s="16"/>
      <c r="J42" s="23">
        <v>14000</v>
      </c>
      <c r="K42" s="14">
        <f t="shared" si="17"/>
        <v>1.5515217042831127E-3</v>
      </c>
      <c r="L42" s="23"/>
      <c r="M42" s="14"/>
      <c r="N42" s="14">
        <f t="shared" si="4"/>
        <v>26033.573357335736</v>
      </c>
      <c r="O42" s="14"/>
      <c r="P42" s="14">
        <f t="shared" si="19"/>
        <v>-100.00000000000001</v>
      </c>
      <c r="Q42" s="14"/>
    </row>
    <row r="43" spans="1:17" s="3" customFormat="1" ht="54">
      <c r="A43" s="10">
        <v>38</v>
      </c>
      <c r="B43" s="21" t="s">
        <v>86</v>
      </c>
      <c r="C43" s="12" t="s">
        <v>87</v>
      </c>
      <c r="D43" s="13">
        <v>840893</v>
      </c>
      <c r="E43" s="14">
        <f t="shared" si="8"/>
        <v>0.11753505291291402</v>
      </c>
      <c r="F43" s="15">
        <v>514874</v>
      </c>
      <c r="G43" s="14">
        <f t="shared" si="0"/>
        <v>6.0231810100740517E-2</v>
      </c>
      <c r="H43" s="22"/>
      <c r="I43" s="16"/>
      <c r="J43" s="23">
        <v>640</v>
      </c>
      <c r="K43" s="14">
        <f t="shared" si="17"/>
        <v>7.0926706481513717E-5</v>
      </c>
      <c r="L43" s="23">
        <v>10960</v>
      </c>
      <c r="M43" s="14">
        <f>PRODUCT(L43,100,1/472586193)</f>
        <v>2.3191536617744564E-3</v>
      </c>
      <c r="N43" s="14">
        <f t="shared" si="4"/>
        <v>63.320152114886362</v>
      </c>
      <c r="O43" s="14"/>
      <c r="P43" s="14">
        <f t="shared" si="19"/>
        <v>-100</v>
      </c>
      <c r="Q43" s="14">
        <f>PRODUCT(J43-L43,100,1/L43)</f>
        <v>-94.160583941605836</v>
      </c>
    </row>
    <row r="44" spans="1:17" s="3" customFormat="1" ht="27">
      <c r="A44" s="10">
        <v>39</v>
      </c>
      <c r="B44" s="11" t="s">
        <v>88</v>
      </c>
      <c r="C44" s="12" t="s">
        <v>89</v>
      </c>
      <c r="D44" s="13">
        <v>800010</v>
      </c>
      <c r="E44" s="14">
        <f t="shared" si="8"/>
        <v>0.11182066883760519</v>
      </c>
      <c r="F44" s="15">
        <v>3398937</v>
      </c>
      <c r="G44" s="14">
        <f t="shared" si="0"/>
        <v>0.39761986025392748</v>
      </c>
      <c r="H44" s="15">
        <v>251613</v>
      </c>
      <c r="I44" s="16">
        <f>PRODUCT(H44,100,1/892465944)</f>
        <v>2.8193008561456099E-2</v>
      </c>
      <c r="J44" s="13">
        <v>178397</v>
      </c>
      <c r="K44" s="14">
        <f t="shared" si="17"/>
        <v>1.9770486962785317E-2</v>
      </c>
      <c r="L44" s="13">
        <v>255879</v>
      </c>
      <c r="M44" s="14">
        <f>PRODUCT(L44,100,1/472586193)</f>
        <v>5.4144408742808951E-2</v>
      </c>
      <c r="N44" s="14">
        <f t="shared" si="4"/>
        <v>-76.46293532360265</v>
      </c>
      <c r="O44" s="14">
        <f>PRODUCT(F44-H44,100,1/H44)</f>
        <v>1250.8590573619008</v>
      </c>
      <c r="P44" s="14">
        <f t="shared" si="19"/>
        <v>41.04104889656216</v>
      </c>
      <c r="Q44" s="14">
        <f>PRODUCT(J44-L44,100,1/L44)</f>
        <v>-30.280718620910665</v>
      </c>
    </row>
    <row r="45" spans="1:17" s="3" customFormat="1" ht="40.5">
      <c r="A45" s="10">
        <v>40</v>
      </c>
      <c r="B45" s="11" t="s">
        <v>90</v>
      </c>
      <c r="C45" s="12" t="s">
        <v>91</v>
      </c>
      <c r="D45" s="13">
        <v>794715</v>
      </c>
      <c r="E45" s="14">
        <f t="shared" si="8"/>
        <v>0.11108056503703381</v>
      </c>
      <c r="F45" s="15">
        <v>769658</v>
      </c>
      <c r="G45" s="14">
        <f t="shared" si="0"/>
        <v>9.0037357680744695E-2</v>
      </c>
      <c r="H45" s="15">
        <v>1052438</v>
      </c>
      <c r="I45" s="16">
        <f>PRODUCT(H45,100,1/892465944)</f>
        <v>0.11792472385926694</v>
      </c>
      <c r="J45" s="13">
        <v>726814</v>
      </c>
      <c r="K45" s="14">
        <f t="shared" si="17"/>
        <v>8.0547692569773302E-2</v>
      </c>
      <c r="L45" s="13">
        <v>299895</v>
      </c>
      <c r="M45" s="14">
        <f>PRODUCT(L45,100,1/472586193)</f>
        <v>6.3458265273526507E-2</v>
      </c>
      <c r="N45" s="14">
        <f t="shared" si="4"/>
        <v>3.2556018387387642</v>
      </c>
      <c r="O45" s="14">
        <f>PRODUCT(F45-H45,100,1/H45)</f>
        <v>-26.869041216679747</v>
      </c>
      <c r="P45" s="14">
        <f t="shared" si="19"/>
        <v>44.801558583076279</v>
      </c>
      <c r="Q45" s="14">
        <f>PRODUCT(J45-L45,100,1/L45)</f>
        <v>142.35615798862935</v>
      </c>
    </row>
    <row r="46" spans="1:17" s="3" customFormat="1" ht="54">
      <c r="A46" s="10">
        <v>41</v>
      </c>
      <c r="B46" s="11" t="s">
        <v>92</v>
      </c>
      <c r="C46" s="12" t="s">
        <v>93</v>
      </c>
      <c r="D46" s="13">
        <v>780516</v>
      </c>
      <c r="E46" s="14">
        <f t="shared" si="8"/>
        <v>0.10909591274915598</v>
      </c>
      <c r="F46" s="15">
        <v>1081275</v>
      </c>
      <c r="G46" s="14">
        <f t="shared" si="0"/>
        <v>0.12649143376181007</v>
      </c>
      <c r="H46" s="15">
        <v>816726</v>
      </c>
      <c r="I46" s="16">
        <f>PRODUCT(H46,100,1/892465944)</f>
        <v>9.1513407933468432E-2</v>
      </c>
      <c r="J46" s="13">
        <v>790752</v>
      </c>
      <c r="K46" s="14">
        <f t="shared" si="17"/>
        <v>8.7633492193234283E-2</v>
      </c>
      <c r="L46" s="13">
        <v>586517</v>
      </c>
      <c r="M46" s="14">
        <f>PRODUCT(L46,100,1/472586193)</f>
        <v>0.12410794235793511</v>
      </c>
      <c r="N46" s="14">
        <f t="shared" si="4"/>
        <v>-27.815218145245197</v>
      </c>
      <c r="O46" s="14">
        <f>PRODUCT(F46-H46,100,1/H46)</f>
        <v>32.391401767545048</v>
      </c>
      <c r="P46" s="14">
        <f t="shared" si="19"/>
        <v>3.284721379142892</v>
      </c>
      <c r="Q46" s="14">
        <f>PRODUCT(J46-L46,100,1/L46)</f>
        <v>34.821667573147927</v>
      </c>
    </row>
    <row r="47" spans="1:17" s="3" customFormat="1" ht="40.5">
      <c r="A47" s="10">
        <v>42</v>
      </c>
      <c r="B47" s="21" t="s">
        <v>94</v>
      </c>
      <c r="C47" s="24" t="s">
        <v>95</v>
      </c>
      <c r="D47" s="13">
        <v>753272</v>
      </c>
      <c r="E47" s="14">
        <f t="shared" si="8"/>
        <v>0.10528790747195728</v>
      </c>
      <c r="F47" s="22"/>
      <c r="G47" s="22"/>
      <c r="H47" s="22"/>
      <c r="I47" s="25"/>
      <c r="J47" s="23">
        <v>500</v>
      </c>
      <c r="K47" s="26">
        <f t="shared" si="17"/>
        <v>5.5411489438682598E-5</v>
      </c>
      <c r="L47" s="23"/>
      <c r="M47" s="26"/>
      <c r="N47" s="14"/>
      <c r="O47" s="14"/>
      <c r="P47" s="14">
        <f t="shared" si="19"/>
        <v>-100</v>
      </c>
      <c r="Q47" s="26"/>
    </row>
    <row r="48" spans="1:17" s="3" customFormat="1" ht="54">
      <c r="A48" s="10">
        <v>43</v>
      </c>
      <c r="B48" s="11" t="s">
        <v>96</v>
      </c>
      <c r="C48" s="12" t="s">
        <v>97</v>
      </c>
      <c r="D48" s="13">
        <v>726190</v>
      </c>
      <c r="E48" s="14">
        <f t="shared" si="8"/>
        <v>0.10150254559715569</v>
      </c>
      <c r="F48" s="15">
        <v>2500976</v>
      </c>
      <c r="G48" s="14">
        <f t="shared" ref="G48:G79" si="21">PRODUCT(F48,1/854820732,100)</f>
        <v>0.29257315673059742</v>
      </c>
      <c r="H48" s="15">
        <v>1279634</v>
      </c>
      <c r="I48" s="16">
        <f t="shared" ref="I48:I86" si="22">PRODUCT(H48,100,1/892465944)</f>
        <v>0.14338182970486546</v>
      </c>
      <c r="J48" s="13">
        <v>508297</v>
      </c>
      <c r="K48" s="14">
        <f t="shared" si="17"/>
        <v>5.6330987694428097E-2</v>
      </c>
      <c r="L48" s="13">
        <v>427314</v>
      </c>
      <c r="M48" s="14">
        <f>PRODUCT(L48,100,1/472586193)</f>
        <v>9.0420331006157845E-2</v>
      </c>
      <c r="N48" s="14">
        <f t="shared" ref="N48:N79" si="23">PRODUCT(D48-F48,100,1/F48)</f>
        <v>-70.963735757560244</v>
      </c>
      <c r="O48" s="14">
        <f t="shared" ref="O48:O86" si="24">PRODUCT(F48-H48,100,1/H48)</f>
        <v>95.44463495030611</v>
      </c>
      <c r="P48" s="14">
        <f t="shared" si="19"/>
        <v>151.74927257095754</v>
      </c>
      <c r="Q48" s="14">
        <f>PRODUCT(J48-L48,100,1/L48)</f>
        <v>18.951637437575179</v>
      </c>
    </row>
    <row r="49" spans="1:17" s="3" customFormat="1" ht="54">
      <c r="A49" s="10">
        <v>44</v>
      </c>
      <c r="B49" s="11" t="s">
        <v>98</v>
      </c>
      <c r="C49" s="12" t="s">
        <v>99</v>
      </c>
      <c r="D49" s="13">
        <v>648324</v>
      </c>
      <c r="E49" s="14">
        <f t="shared" si="8"/>
        <v>9.0618896393134529E-2</v>
      </c>
      <c r="F49" s="15">
        <v>418551</v>
      </c>
      <c r="G49" s="14">
        <f t="shared" si="21"/>
        <v>4.8963599539838955E-2</v>
      </c>
      <c r="H49" s="15">
        <v>986892</v>
      </c>
      <c r="I49" s="16">
        <f t="shared" si="22"/>
        <v>0.11058035397707007</v>
      </c>
      <c r="J49" s="13">
        <v>882604</v>
      </c>
      <c r="K49" s="14">
        <f t="shared" si="17"/>
        <v>9.7812804449078028E-2</v>
      </c>
      <c r="L49" s="13">
        <v>1130289</v>
      </c>
      <c r="M49" s="14">
        <f>PRODUCT(L49,100,1/472586193)</f>
        <v>0.23917097383333835</v>
      </c>
      <c r="N49" s="14">
        <f t="shared" si="23"/>
        <v>54.897252664549846</v>
      </c>
      <c r="O49" s="14">
        <f t="shared" si="24"/>
        <v>-57.588976301358201</v>
      </c>
      <c r="P49" s="14">
        <f t="shared" si="19"/>
        <v>11.815944636552747</v>
      </c>
      <c r="Q49" s="14">
        <f>PRODUCT(J49-L49,100,1/L49)</f>
        <v>-21.913422142478606</v>
      </c>
    </row>
    <row r="50" spans="1:17" s="3" customFormat="1" ht="54">
      <c r="A50" s="10">
        <v>45</v>
      </c>
      <c r="B50" s="11" t="s">
        <v>100</v>
      </c>
      <c r="C50" s="12" t="s">
        <v>101</v>
      </c>
      <c r="D50" s="13">
        <v>644902</v>
      </c>
      <c r="E50" s="14">
        <f t="shared" si="8"/>
        <v>9.0140589461018328E-2</v>
      </c>
      <c r="F50" s="15">
        <v>1356454</v>
      </c>
      <c r="G50" s="14">
        <f t="shared" si="21"/>
        <v>0.15868286170672802</v>
      </c>
      <c r="H50" s="15">
        <v>1257546</v>
      </c>
      <c r="I50" s="16">
        <f t="shared" si="22"/>
        <v>0.1409068893277568</v>
      </c>
      <c r="J50" s="13">
        <v>86540</v>
      </c>
      <c r="K50" s="14">
        <f t="shared" si="17"/>
        <v>9.5906205920471832E-3</v>
      </c>
      <c r="L50" s="13">
        <v>87952</v>
      </c>
      <c r="M50" s="14">
        <f>PRODUCT(L50,100,1/472586193)</f>
        <v>1.8610784932517058E-2</v>
      </c>
      <c r="N50" s="14">
        <f t="shared" si="23"/>
        <v>-52.456773322206281</v>
      </c>
      <c r="O50" s="14">
        <f t="shared" si="24"/>
        <v>7.8651596044995573</v>
      </c>
      <c r="P50" s="14">
        <f t="shared" si="19"/>
        <v>1353.1384330945227</v>
      </c>
      <c r="Q50" s="14">
        <f>PRODUCT(J50-L50,100,1/L50)</f>
        <v>-1.6054211388029835</v>
      </c>
    </row>
    <row r="51" spans="1:17" s="3" customFormat="1">
      <c r="A51" s="10">
        <v>46</v>
      </c>
      <c r="B51" s="11" t="s">
        <v>102</v>
      </c>
      <c r="C51" s="12" t="s">
        <v>103</v>
      </c>
      <c r="D51" s="13">
        <v>622111</v>
      </c>
      <c r="E51" s="14">
        <f t="shared" si="8"/>
        <v>8.6954998201561745E-2</v>
      </c>
      <c r="F51" s="15">
        <v>119</v>
      </c>
      <c r="G51" s="14">
        <f t="shared" si="21"/>
        <v>1.3921047483438904E-5</v>
      </c>
      <c r="H51" s="15">
        <v>48856</v>
      </c>
      <c r="I51" s="16">
        <f t="shared" si="22"/>
        <v>5.4742705117720438E-3</v>
      </c>
      <c r="J51" s="13">
        <v>8019</v>
      </c>
      <c r="K51" s="14">
        <f t="shared" si="17"/>
        <v>8.8868946761759147E-4</v>
      </c>
      <c r="L51" s="13"/>
      <c r="M51" s="14"/>
      <c r="N51" s="14">
        <f t="shared" si="23"/>
        <v>522682.35294117645</v>
      </c>
      <c r="O51" s="14">
        <f t="shared" si="24"/>
        <v>-99.756427050925168</v>
      </c>
      <c r="P51" s="14">
        <f t="shared" si="19"/>
        <v>509.25302406783891</v>
      </c>
      <c r="Q51" s="14"/>
    </row>
    <row r="52" spans="1:17" s="3" customFormat="1" ht="40.5">
      <c r="A52" s="10">
        <v>47</v>
      </c>
      <c r="B52" s="11" t="s">
        <v>104</v>
      </c>
      <c r="C52" s="12" t="s">
        <v>105</v>
      </c>
      <c r="D52" s="13">
        <v>608458</v>
      </c>
      <c r="E52" s="14">
        <f t="shared" si="8"/>
        <v>8.5046662566207409E-2</v>
      </c>
      <c r="F52" s="15">
        <v>427869</v>
      </c>
      <c r="G52" s="14">
        <f t="shared" si="21"/>
        <v>5.0053652652869908E-2</v>
      </c>
      <c r="H52" s="15">
        <v>482162</v>
      </c>
      <c r="I52" s="16">
        <f t="shared" si="22"/>
        <v>5.4025815017542E-2</v>
      </c>
      <c r="J52" s="13">
        <v>589437</v>
      </c>
      <c r="K52" s="14">
        <f t="shared" si="17"/>
        <v>6.5323164200537506E-2</v>
      </c>
      <c r="L52" s="13">
        <v>320907</v>
      </c>
      <c r="M52" s="14">
        <f t="shared" ref="M52:M66" si="25">PRODUCT(L52,100,1/472586193)</f>
        <v>6.7904438333855427E-2</v>
      </c>
      <c r="N52" s="14">
        <f t="shared" si="23"/>
        <v>42.206609967069362</v>
      </c>
      <c r="O52" s="14">
        <f t="shared" si="24"/>
        <v>-11.260323293830703</v>
      </c>
      <c r="P52" s="14">
        <f t="shared" si="19"/>
        <v>-18.199570098246294</v>
      </c>
      <c r="Q52" s="14">
        <f t="shared" ref="Q52:Q66" si="26">PRODUCT(J52-L52,100,1/L52)</f>
        <v>83.678448896409236</v>
      </c>
    </row>
    <row r="53" spans="1:17" s="3" customFormat="1" ht="40.5">
      <c r="A53" s="10">
        <v>48</v>
      </c>
      <c r="B53" s="11" t="s">
        <v>106</v>
      </c>
      <c r="C53" s="12" t="s">
        <v>107</v>
      </c>
      <c r="D53" s="13">
        <v>605573</v>
      </c>
      <c r="E53" s="14">
        <f t="shared" si="8"/>
        <v>8.4643414319814869E-2</v>
      </c>
      <c r="F53" s="15">
        <v>1331285</v>
      </c>
      <c r="G53" s="14">
        <f t="shared" si="21"/>
        <v>0.15573850167218453</v>
      </c>
      <c r="H53" s="15">
        <v>620428</v>
      </c>
      <c r="I53" s="16">
        <f t="shared" si="22"/>
        <v>6.9518394978665979E-2</v>
      </c>
      <c r="J53" s="13">
        <v>603551</v>
      </c>
      <c r="K53" s="14">
        <f t="shared" si="17"/>
        <v>6.6887319724412642E-2</v>
      </c>
      <c r="L53" s="13">
        <v>283876</v>
      </c>
      <c r="M53" s="14">
        <f t="shared" si="25"/>
        <v>6.0068619059296127E-2</v>
      </c>
      <c r="N53" s="14">
        <f t="shared" si="23"/>
        <v>-54.512144281652688</v>
      </c>
      <c r="O53" s="14">
        <f t="shared" si="24"/>
        <v>114.57526094889334</v>
      </c>
      <c r="P53" s="14">
        <f t="shared" si="19"/>
        <v>2.7962839925706362</v>
      </c>
      <c r="Q53" s="14">
        <f t="shared" si="26"/>
        <v>112.61078780876157</v>
      </c>
    </row>
    <row r="54" spans="1:17" s="3" customFormat="1" ht="27">
      <c r="A54" s="10">
        <v>49</v>
      </c>
      <c r="B54" s="11" t="s">
        <v>108</v>
      </c>
      <c r="C54" s="12" t="s">
        <v>109</v>
      </c>
      <c r="D54" s="13">
        <v>583440</v>
      </c>
      <c r="E54" s="14">
        <f t="shared" si="8"/>
        <v>8.1549794410835333E-2</v>
      </c>
      <c r="F54" s="15">
        <v>436729</v>
      </c>
      <c r="G54" s="14">
        <f t="shared" si="21"/>
        <v>5.1090127280628478E-2</v>
      </c>
      <c r="H54" s="15">
        <v>409731</v>
      </c>
      <c r="I54" s="16">
        <f t="shared" si="22"/>
        <v>4.5909987126634827E-2</v>
      </c>
      <c r="J54" s="13">
        <v>557757</v>
      </c>
      <c r="K54" s="14">
        <f t="shared" si="17"/>
        <v>6.1812292229702574E-2</v>
      </c>
      <c r="L54" s="13">
        <v>800808</v>
      </c>
      <c r="M54" s="14">
        <f t="shared" si="25"/>
        <v>0.16945226328268967</v>
      </c>
      <c r="N54" s="14">
        <f t="shared" si="23"/>
        <v>33.593143574161552</v>
      </c>
      <c r="O54" s="14">
        <f t="shared" si="24"/>
        <v>6.5892012076215858</v>
      </c>
      <c r="P54" s="14">
        <f t="shared" si="19"/>
        <v>-26.539514519763983</v>
      </c>
      <c r="Q54" s="14">
        <f t="shared" si="26"/>
        <v>-30.35072077202026</v>
      </c>
    </row>
    <row r="55" spans="1:17" s="3" customFormat="1" ht="54">
      <c r="A55" s="10">
        <v>50</v>
      </c>
      <c r="B55" s="11" t="s">
        <v>110</v>
      </c>
      <c r="C55" s="12" t="s">
        <v>111</v>
      </c>
      <c r="D55" s="13">
        <v>580588</v>
      </c>
      <c r="E55" s="14">
        <f t="shared" si="8"/>
        <v>8.1151158709375545E-2</v>
      </c>
      <c r="F55" s="15">
        <v>483125</v>
      </c>
      <c r="G55" s="14">
        <f t="shared" si="21"/>
        <v>5.6517698028877475E-2</v>
      </c>
      <c r="H55" s="15">
        <v>814183</v>
      </c>
      <c r="I55" s="16">
        <f t="shared" si="22"/>
        <v>9.1228467088711671E-2</v>
      </c>
      <c r="J55" s="13">
        <v>1198158</v>
      </c>
      <c r="K55" s="14">
        <f t="shared" si="17"/>
        <v>0.13278343872574613</v>
      </c>
      <c r="L55" s="13">
        <v>2726417</v>
      </c>
      <c r="M55" s="14">
        <f t="shared" si="25"/>
        <v>0.57691423075493864</v>
      </c>
      <c r="N55" s="14">
        <f t="shared" si="23"/>
        <v>20.173454075032343</v>
      </c>
      <c r="O55" s="14">
        <f t="shared" si="24"/>
        <v>-40.661374654101103</v>
      </c>
      <c r="P55" s="14">
        <f t="shared" si="19"/>
        <v>-32.047108978949353</v>
      </c>
      <c r="Q55" s="14">
        <f t="shared" si="26"/>
        <v>-56.053751131980178</v>
      </c>
    </row>
    <row r="56" spans="1:17" s="3" customFormat="1" ht="54">
      <c r="A56" s="10">
        <v>51</v>
      </c>
      <c r="B56" s="11" t="s">
        <v>112</v>
      </c>
      <c r="C56" s="12" t="s">
        <v>113</v>
      </c>
      <c r="D56" s="13">
        <v>552367</v>
      </c>
      <c r="E56" s="14">
        <f t="shared" si="8"/>
        <v>7.7206594147349997E-2</v>
      </c>
      <c r="F56" s="15">
        <v>1098397</v>
      </c>
      <c r="G56" s="14">
        <f t="shared" si="21"/>
        <v>0.12849442682913312</v>
      </c>
      <c r="H56" s="15">
        <v>4282835</v>
      </c>
      <c r="I56" s="16">
        <f t="shared" si="22"/>
        <v>0.47988777933693344</v>
      </c>
      <c r="J56" s="13">
        <v>1475755</v>
      </c>
      <c r="K56" s="14">
        <f t="shared" si="17"/>
        <v>0.16354756519316607</v>
      </c>
      <c r="L56" s="13">
        <v>160097</v>
      </c>
      <c r="M56" s="14">
        <f t="shared" si="25"/>
        <v>3.3876783192436602E-2</v>
      </c>
      <c r="N56" s="14">
        <f t="shared" si="23"/>
        <v>-49.711534172070756</v>
      </c>
      <c r="O56" s="14">
        <f t="shared" si="24"/>
        <v>-74.353506497448535</v>
      </c>
      <c r="P56" s="14">
        <f t="shared" si="19"/>
        <v>190.21314513587959</v>
      </c>
      <c r="Q56" s="14">
        <f t="shared" si="26"/>
        <v>821.78804100014372</v>
      </c>
    </row>
    <row r="57" spans="1:17" s="3" customFormat="1" ht="40.5">
      <c r="A57" s="10">
        <v>52</v>
      </c>
      <c r="B57" s="11" t="s">
        <v>114</v>
      </c>
      <c r="C57" s="12" t="s">
        <v>115</v>
      </c>
      <c r="D57" s="13">
        <v>531201</v>
      </c>
      <c r="E57" s="14">
        <f t="shared" si="8"/>
        <v>7.4248135782308614E-2</v>
      </c>
      <c r="F57" s="15">
        <v>439349</v>
      </c>
      <c r="G57" s="14">
        <f t="shared" si="21"/>
        <v>5.1396624292448734E-2</v>
      </c>
      <c r="H57" s="15">
        <v>585924</v>
      </c>
      <c r="I57" s="16">
        <f t="shared" si="22"/>
        <v>6.5652253056728407E-2</v>
      </c>
      <c r="J57" s="13">
        <v>603494</v>
      </c>
      <c r="K57" s="14">
        <f t="shared" si="17"/>
        <v>6.6881002814616633E-2</v>
      </c>
      <c r="L57" s="13">
        <v>529095</v>
      </c>
      <c r="M57" s="14">
        <f t="shared" si="25"/>
        <v>0.11195735462377335</v>
      </c>
      <c r="N57" s="14">
        <f t="shared" si="23"/>
        <v>20.906386494563545</v>
      </c>
      <c r="O57" s="14">
        <f t="shared" si="24"/>
        <v>-25.016043036298225</v>
      </c>
      <c r="P57" s="14">
        <f t="shared" si="19"/>
        <v>-2.9113794006237015</v>
      </c>
      <c r="Q57" s="14">
        <f t="shared" si="26"/>
        <v>14.061557943280508</v>
      </c>
    </row>
    <row r="58" spans="1:17" s="3" customFormat="1" ht="54">
      <c r="A58" s="10">
        <v>53</v>
      </c>
      <c r="B58" s="11" t="s">
        <v>116</v>
      </c>
      <c r="C58" s="12" t="s">
        <v>117</v>
      </c>
      <c r="D58" s="13">
        <v>530550</v>
      </c>
      <c r="E58" s="14">
        <f t="shared" si="8"/>
        <v>7.4157142850453661E-2</v>
      </c>
      <c r="F58" s="15">
        <v>446477</v>
      </c>
      <c r="G58" s="14">
        <f t="shared" si="21"/>
        <v>5.223048333834749E-2</v>
      </c>
      <c r="H58" s="15">
        <v>103236</v>
      </c>
      <c r="I58" s="16">
        <f t="shared" si="22"/>
        <v>1.1567500216008242E-2</v>
      </c>
      <c r="J58" s="13">
        <v>210398</v>
      </c>
      <c r="K58" s="14">
        <f t="shared" si="17"/>
        <v>2.3316933109839882E-2</v>
      </c>
      <c r="L58" s="13">
        <v>75759</v>
      </c>
      <c r="M58" s="14">
        <f t="shared" si="25"/>
        <v>1.6030726483792977E-2</v>
      </c>
      <c r="N58" s="14">
        <f t="shared" si="23"/>
        <v>18.830309288048433</v>
      </c>
      <c r="O58" s="14">
        <f t="shared" si="24"/>
        <v>332.48188616374131</v>
      </c>
      <c r="P58" s="14">
        <f t="shared" si="19"/>
        <v>-50.932993659635549</v>
      </c>
      <c r="Q58" s="14">
        <f t="shared" si="26"/>
        <v>177.72013886138942</v>
      </c>
    </row>
    <row r="59" spans="1:17" s="3" customFormat="1" ht="27">
      <c r="A59" s="10">
        <v>54</v>
      </c>
      <c r="B59" s="11" t="s">
        <v>118</v>
      </c>
      <c r="C59" s="12" t="s">
        <v>119</v>
      </c>
      <c r="D59" s="13">
        <v>526584</v>
      </c>
      <c r="E59" s="14">
        <f t="shared" si="8"/>
        <v>7.3602798813991704E-2</v>
      </c>
      <c r="F59" s="15">
        <v>298848</v>
      </c>
      <c r="G59" s="14">
        <f t="shared" si="21"/>
        <v>3.4960312591014696E-2</v>
      </c>
      <c r="H59" s="15">
        <v>273140</v>
      </c>
      <c r="I59" s="16">
        <f t="shared" si="22"/>
        <v>3.0605089397114295E-2</v>
      </c>
      <c r="J59" s="13">
        <v>107745</v>
      </c>
      <c r="K59" s="14">
        <f t="shared" si="17"/>
        <v>1.1940621859141713E-2</v>
      </c>
      <c r="L59" s="13">
        <v>163797</v>
      </c>
      <c r="M59" s="14">
        <f t="shared" si="25"/>
        <v>3.4659709154896953E-2</v>
      </c>
      <c r="N59" s="14">
        <f t="shared" si="23"/>
        <v>76.204625762929652</v>
      </c>
      <c r="O59" s="14">
        <f t="shared" si="24"/>
        <v>9.4120231383173465</v>
      </c>
      <c r="P59" s="14">
        <f t="shared" si="19"/>
        <v>153.50596315374264</v>
      </c>
      <c r="Q59" s="14">
        <f t="shared" si="26"/>
        <v>-34.220406967160571</v>
      </c>
    </row>
    <row r="60" spans="1:17" s="3" customFormat="1" ht="54">
      <c r="A60" s="10">
        <v>55</v>
      </c>
      <c r="B60" s="11" t="s">
        <v>120</v>
      </c>
      <c r="C60" s="12" t="s">
        <v>121</v>
      </c>
      <c r="D60" s="13">
        <v>501793</v>
      </c>
      <c r="E60" s="14">
        <f t="shared" si="8"/>
        <v>7.0137659376793324E-2</v>
      </c>
      <c r="F60" s="15">
        <v>510145</v>
      </c>
      <c r="G60" s="14">
        <f t="shared" si="21"/>
        <v>5.9678594692764195E-2</v>
      </c>
      <c r="H60" s="15">
        <v>627234</v>
      </c>
      <c r="I60" s="16">
        <f t="shared" si="22"/>
        <v>7.0281001108990215E-2</v>
      </c>
      <c r="J60" s="13">
        <v>542244</v>
      </c>
      <c r="K60" s="14">
        <f t="shared" si="17"/>
        <v>6.0093095358378014E-2</v>
      </c>
      <c r="L60" s="13">
        <v>650693</v>
      </c>
      <c r="M60" s="14">
        <f t="shared" si="25"/>
        <v>0.13768768737600423</v>
      </c>
      <c r="N60" s="14">
        <f t="shared" si="23"/>
        <v>-1.6371815856276155</v>
      </c>
      <c r="O60" s="14">
        <f t="shared" si="24"/>
        <v>-18.667514834973868</v>
      </c>
      <c r="P60" s="14">
        <f t="shared" si="19"/>
        <v>15.67375572620444</v>
      </c>
      <c r="Q60" s="14">
        <f t="shared" si="26"/>
        <v>-16.666692280384144</v>
      </c>
    </row>
    <row r="61" spans="1:17" s="3" customFormat="1" ht="54">
      <c r="A61" s="10">
        <v>56</v>
      </c>
      <c r="B61" s="11" t="s">
        <v>122</v>
      </c>
      <c r="C61" s="12" t="s">
        <v>123</v>
      </c>
      <c r="D61" s="13">
        <v>499275</v>
      </c>
      <c r="E61" s="14">
        <f t="shared" si="8"/>
        <v>6.9785708221016415E-2</v>
      </c>
      <c r="F61" s="15">
        <v>2977241</v>
      </c>
      <c r="G61" s="14">
        <f t="shared" si="21"/>
        <v>0.34828834731631192</v>
      </c>
      <c r="H61" s="15">
        <v>1627859</v>
      </c>
      <c r="I61" s="16">
        <f t="shared" si="22"/>
        <v>0.1824001252870216</v>
      </c>
      <c r="J61" s="13">
        <v>3420272</v>
      </c>
      <c r="K61" s="14">
        <f t="shared" si="17"/>
        <v>0.37904473161084362</v>
      </c>
      <c r="L61" s="13">
        <v>117254</v>
      </c>
      <c r="M61" s="14">
        <f t="shared" si="25"/>
        <v>2.4811135351980117E-2</v>
      </c>
      <c r="N61" s="14">
        <f t="shared" si="23"/>
        <v>-83.230279308930648</v>
      </c>
      <c r="O61" s="14">
        <f t="shared" si="24"/>
        <v>82.893051548076329</v>
      </c>
      <c r="P61" s="14">
        <f t="shared" si="19"/>
        <v>-52.405568913817376</v>
      </c>
      <c r="Q61" s="14">
        <f t="shared" si="26"/>
        <v>2816.9768195541305</v>
      </c>
    </row>
    <row r="62" spans="1:17" s="3" customFormat="1" ht="54">
      <c r="A62" s="10">
        <v>57</v>
      </c>
      <c r="B62" s="11" t="s">
        <v>124</v>
      </c>
      <c r="C62" s="12" t="s">
        <v>125</v>
      </c>
      <c r="D62" s="13">
        <v>481936</v>
      </c>
      <c r="E62" s="14">
        <f t="shared" si="8"/>
        <v>6.7362165294083953E-2</v>
      </c>
      <c r="F62" s="15">
        <v>740978</v>
      </c>
      <c r="G62" s="14">
        <f t="shared" si="21"/>
        <v>8.6682268253643627E-2</v>
      </c>
      <c r="H62" s="15">
        <v>593061</v>
      </c>
      <c r="I62" s="16">
        <f t="shared" si="22"/>
        <v>6.6451947436999337E-2</v>
      </c>
      <c r="J62" s="13">
        <v>404326</v>
      </c>
      <c r="K62" s="14">
        <f t="shared" si="17"/>
        <v>4.4808611757569561E-2</v>
      </c>
      <c r="L62" s="13">
        <v>493630</v>
      </c>
      <c r="M62" s="14">
        <f t="shared" si="25"/>
        <v>0.10445290347278512</v>
      </c>
      <c r="N62" s="14">
        <f t="shared" si="23"/>
        <v>-34.959472480964344</v>
      </c>
      <c r="O62" s="14">
        <f t="shared" si="24"/>
        <v>24.941279227600532</v>
      </c>
      <c r="P62" s="14">
        <f t="shared" ref="P62:P93" si="27">PRODUCT(H62-J62,100,1/J62)</f>
        <v>46.678917507160065</v>
      </c>
      <c r="Q62" s="14">
        <f t="shared" si="26"/>
        <v>-18.09128294471568</v>
      </c>
    </row>
    <row r="63" spans="1:17" s="3" customFormat="1">
      <c r="A63" s="10">
        <v>58</v>
      </c>
      <c r="B63" s="11" t="s">
        <v>126</v>
      </c>
      <c r="C63" s="12" t="s">
        <v>127</v>
      </c>
      <c r="D63" s="13">
        <v>477361</v>
      </c>
      <c r="E63" s="14">
        <f t="shared" si="8"/>
        <v>6.6722698837499608E-2</v>
      </c>
      <c r="F63" s="15">
        <v>225832</v>
      </c>
      <c r="G63" s="14">
        <f t="shared" si="21"/>
        <v>2.6418638615798105E-2</v>
      </c>
      <c r="H63" s="15">
        <v>247968</v>
      </c>
      <c r="I63" s="16">
        <f t="shared" si="22"/>
        <v>2.7784589615668293E-2</v>
      </c>
      <c r="J63" s="13">
        <v>281566</v>
      </c>
      <c r="K63" s="14">
        <f t="shared" si="17"/>
        <v>3.1203982870584207E-2</v>
      </c>
      <c r="L63" s="13">
        <v>221158</v>
      </c>
      <c r="M63" s="14">
        <f t="shared" si="25"/>
        <v>4.6797389190758688E-2</v>
      </c>
      <c r="N63" s="14">
        <f t="shared" si="23"/>
        <v>111.3788125686351</v>
      </c>
      <c r="O63" s="14">
        <f t="shared" si="24"/>
        <v>-8.9269583172022191</v>
      </c>
      <c r="P63" s="14">
        <f t="shared" si="27"/>
        <v>-11.932548674200719</v>
      </c>
      <c r="Q63" s="14">
        <f t="shared" si="26"/>
        <v>27.314408703280009</v>
      </c>
    </row>
    <row r="64" spans="1:17" s="3" customFormat="1" ht="27">
      <c r="A64" s="10">
        <v>59</v>
      </c>
      <c r="B64" s="11" t="s">
        <v>128</v>
      </c>
      <c r="C64" s="12" t="s">
        <v>129</v>
      </c>
      <c r="D64" s="13">
        <v>476003</v>
      </c>
      <c r="E64" s="14">
        <f t="shared" si="8"/>
        <v>6.6532885624812924E-2</v>
      </c>
      <c r="F64" s="15">
        <v>910049</v>
      </c>
      <c r="G64" s="14">
        <f t="shared" si="21"/>
        <v>0.10646080118702596</v>
      </c>
      <c r="H64" s="15">
        <v>1088030</v>
      </c>
      <c r="I64" s="16">
        <f t="shared" si="22"/>
        <v>0.12191277519492665</v>
      </c>
      <c r="J64" s="13">
        <v>918732</v>
      </c>
      <c r="K64" s="14">
        <f t="shared" si="17"/>
        <v>0.10181661702995948</v>
      </c>
      <c r="L64" s="13">
        <v>418117</v>
      </c>
      <c r="M64" s="14">
        <f t="shared" si="25"/>
        <v>8.8474230985415181E-2</v>
      </c>
      <c r="N64" s="14">
        <f t="shared" si="23"/>
        <v>-47.694794456122693</v>
      </c>
      <c r="O64" s="14">
        <f t="shared" si="24"/>
        <v>-16.358096743655963</v>
      </c>
      <c r="P64" s="14">
        <f t="shared" si="27"/>
        <v>18.4273542229943</v>
      </c>
      <c r="Q64" s="14">
        <f t="shared" si="26"/>
        <v>119.73084088903344</v>
      </c>
    </row>
    <row r="65" spans="1:17" s="3" customFormat="1" ht="54">
      <c r="A65" s="10">
        <v>60</v>
      </c>
      <c r="B65" s="11" t="s">
        <v>130</v>
      </c>
      <c r="C65" s="12" t="s">
        <v>131</v>
      </c>
      <c r="D65" s="13">
        <v>450267</v>
      </c>
      <c r="E65" s="14">
        <f t="shared" si="8"/>
        <v>6.2935659673631558E-2</v>
      </c>
      <c r="F65" s="15">
        <v>71932</v>
      </c>
      <c r="G65" s="14">
        <f t="shared" si="21"/>
        <v>8.4148637611657744E-3</v>
      </c>
      <c r="H65" s="15">
        <v>55434</v>
      </c>
      <c r="I65" s="16">
        <f t="shared" si="22"/>
        <v>6.2113294487795038E-3</v>
      </c>
      <c r="J65" s="13">
        <v>77614</v>
      </c>
      <c r="K65" s="14">
        <f t="shared" si="17"/>
        <v>8.6014146825878213E-3</v>
      </c>
      <c r="L65" s="13">
        <v>38404</v>
      </c>
      <c r="M65" s="14">
        <f t="shared" si="25"/>
        <v>8.1263482871155313E-3</v>
      </c>
      <c r="N65" s="14">
        <f t="shared" si="23"/>
        <v>525.96201968525827</v>
      </c>
      <c r="O65" s="14">
        <f t="shared" si="24"/>
        <v>29.761518201825595</v>
      </c>
      <c r="P65" s="14">
        <f t="shared" si="27"/>
        <v>-28.577318525008373</v>
      </c>
      <c r="Q65" s="14">
        <f t="shared" si="26"/>
        <v>102.09873971461306</v>
      </c>
    </row>
    <row r="66" spans="1:17" s="3" customFormat="1" ht="27">
      <c r="A66" s="10">
        <v>61</v>
      </c>
      <c r="B66" s="11" t="s">
        <v>132</v>
      </c>
      <c r="C66" s="12" t="s">
        <v>133</v>
      </c>
      <c r="D66" s="13">
        <v>448731</v>
      </c>
      <c r="E66" s="14">
        <f t="shared" si="8"/>
        <v>6.2720966673125864E-2</v>
      </c>
      <c r="F66" s="15">
        <v>70380</v>
      </c>
      <c r="G66" s="14">
        <f t="shared" si="21"/>
        <v>8.2333052259195797E-3</v>
      </c>
      <c r="H66" s="15">
        <v>4855</v>
      </c>
      <c r="I66" s="16">
        <f t="shared" si="22"/>
        <v>5.4399834891626965E-4</v>
      </c>
      <c r="J66" s="13">
        <v>12110</v>
      </c>
      <c r="K66" s="14">
        <f t="shared" si="17"/>
        <v>1.3420662742048926E-3</v>
      </c>
      <c r="L66" s="13">
        <v>73684</v>
      </c>
      <c r="M66" s="14">
        <f t="shared" si="25"/>
        <v>1.5591653139980751E-2</v>
      </c>
      <c r="N66" s="14">
        <f t="shared" si="23"/>
        <v>537.58312020460357</v>
      </c>
      <c r="O66" s="14">
        <f t="shared" si="24"/>
        <v>1349.6395468589083</v>
      </c>
      <c r="P66" s="14">
        <f t="shared" si="27"/>
        <v>-59.90916597853014</v>
      </c>
      <c r="Q66" s="14">
        <f t="shared" si="26"/>
        <v>-83.564953042722976</v>
      </c>
    </row>
    <row r="67" spans="1:17" s="3" customFormat="1">
      <c r="A67" s="10">
        <v>62</v>
      </c>
      <c r="B67" s="11" t="s">
        <v>134</v>
      </c>
      <c r="C67" s="12" t="s">
        <v>135</v>
      </c>
      <c r="D67" s="13">
        <v>447506</v>
      </c>
      <c r="E67" s="14">
        <f t="shared" si="8"/>
        <v>6.2549743414259021E-2</v>
      </c>
      <c r="F67" s="15">
        <v>394698</v>
      </c>
      <c r="G67" s="14">
        <f t="shared" si="21"/>
        <v>4.6173189912759392E-2</v>
      </c>
      <c r="H67" s="15">
        <v>134460</v>
      </c>
      <c r="I67" s="16">
        <f t="shared" si="22"/>
        <v>1.5066121111283547E-2</v>
      </c>
      <c r="J67" s="13">
        <v>3357</v>
      </c>
      <c r="K67" s="14">
        <f t="shared" si="17"/>
        <v>3.7203274009131495E-4</v>
      </c>
      <c r="L67" s="13"/>
      <c r="M67" s="14"/>
      <c r="N67" s="14">
        <f t="shared" si="23"/>
        <v>13.379343194036959</v>
      </c>
      <c r="O67" s="14">
        <f t="shared" si="24"/>
        <v>193.54306113342258</v>
      </c>
      <c r="P67" s="14">
        <f t="shared" si="27"/>
        <v>3905.361930294906</v>
      </c>
      <c r="Q67" s="14"/>
    </row>
    <row r="68" spans="1:17" s="3" customFormat="1" ht="27">
      <c r="A68" s="10">
        <v>63</v>
      </c>
      <c r="B68" s="11" t="s">
        <v>136</v>
      </c>
      <c r="C68" s="12" t="s">
        <v>137</v>
      </c>
      <c r="D68" s="13">
        <v>401614</v>
      </c>
      <c r="E68" s="14">
        <f t="shared" si="8"/>
        <v>5.6135230927795869E-2</v>
      </c>
      <c r="F68" s="15">
        <v>31220</v>
      </c>
      <c r="G68" s="14">
        <f t="shared" si="21"/>
        <v>3.6522277515375007E-3</v>
      </c>
      <c r="H68" s="15">
        <v>111176</v>
      </c>
      <c r="I68" s="16">
        <f t="shared" si="22"/>
        <v>1.2457170018355345E-2</v>
      </c>
      <c r="J68" s="13">
        <v>71082</v>
      </c>
      <c r="K68" s="14">
        <f t="shared" si="17"/>
        <v>7.8775189845608721E-3</v>
      </c>
      <c r="L68" s="13">
        <v>71336</v>
      </c>
      <c r="M68" s="14">
        <f t="shared" ref="M68:M73" si="28">PRODUCT(L68,100,1/472586193)</f>
        <v>1.509481255623564E-2</v>
      </c>
      <c r="N68" s="14">
        <f t="shared" si="23"/>
        <v>1186.3997437540038</v>
      </c>
      <c r="O68" s="14">
        <f t="shared" si="24"/>
        <v>-71.918399654601714</v>
      </c>
      <c r="P68" s="14">
        <f t="shared" si="27"/>
        <v>56.405278410849441</v>
      </c>
      <c r="Q68" s="14">
        <f t="shared" ref="Q68:Q73" si="29">PRODUCT(J68-L68,100,1/L68)</f>
        <v>-0.35606145564651787</v>
      </c>
    </row>
    <row r="69" spans="1:17" s="3" customFormat="1" ht="40.5">
      <c r="A69" s="10">
        <v>64</v>
      </c>
      <c r="B69" s="11" t="s">
        <v>138</v>
      </c>
      <c r="C69" s="12" t="s">
        <v>139</v>
      </c>
      <c r="D69" s="13">
        <v>396474</v>
      </c>
      <c r="E69" s="14">
        <f t="shared" si="8"/>
        <v>5.5416792110999466E-2</v>
      </c>
      <c r="F69" s="15">
        <v>75814</v>
      </c>
      <c r="G69" s="14">
        <f t="shared" si="21"/>
        <v>8.868994066465857E-3</v>
      </c>
      <c r="H69" s="15">
        <v>22337</v>
      </c>
      <c r="I69" s="16">
        <f t="shared" si="22"/>
        <v>2.5028406013888191E-3</v>
      </c>
      <c r="J69" s="13">
        <v>23427</v>
      </c>
      <c r="K69" s="14">
        <f t="shared" si="17"/>
        <v>2.5962499261600342E-3</v>
      </c>
      <c r="L69" s="13">
        <v>23614</v>
      </c>
      <c r="M69" s="14">
        <f t="shared" si="28"/>
        <v>4.9967604533888692E-3</v>
      </c>
      <c r="N69" s="14">
        <f t="shared" si="23"/>
        <v>422.95618223547103</v>
      </c>
      <c r="O69" s="14">
        <f t="shared" si="24"/>
        <v>239.4099476205399</v>
      </c>
      <c r="P69" s="14">
        <f t="shared" si="27"/>
        <v>-4.6527510991590901</v>
      </c>
      <c r="Q69" s="14">
        <f t="shared" si="29"/>
        <v>-0.79190310832556954</v>
      </c>
    </row>
    <row r="70" spans="1:17" s="3" customFormat="1" ht="54">
      <c r="A70" s="10">
        <v>65</v>
      </c>
      <c r="B70" s="11" t="s">
        <v>140</v>
      </c>
      <c r="C70" s="12" t="s">
        <v>141</v>
      </c>
      <c r="D70" s="13">
        <v>395140</v>
      </c>
      <c r="E70" s="14">
        <f t="shared" si="8"/>
        <v>5.5230333476445688E-2</v>
      </c>
      <c r="F70" s="15">
        <v>234969</v>
      </c>
      <c r="G70" s="14">
        <f t="shared" si="21"/>
        <v>2.7487517698623155E-2</v>
      </c>
      <c r="H70" s="15">
        <v>302886</v>
      </c>
      <c r="I70" s="16">
        <f t="shared" si="22"/>
        <v>3.3938101732204587E-2</v>
      </c>
      <c r="J70" s="13">
        <v>327388</v>
      </c>
      <c r="K70" s="14">
        <f t="shared" si="17"/>
        <v>3.6282113408702833E-2</v>
      </c>
      <c r="L70" s="13">
        <v>648842</v>
      </c>
      <c r="M70" s="14">
        <f t="shared" si="28"/>
        <v>0.13729601279316256</v>
      </c>
      <c r="N70" s="14">
        <f t="shared" si="23"/>
        <v>68.166864565112846</v>
      </c>
      <c r="O70" s="14">
        <f t="shared" si="24"/>
        <v>-22.423287969731188</v>
      </c>
      <c r="P70" s="14">
        <f t="shared" si="27"/>
        <v>-7.4840861607633755</v>
      </c>
      <c r="Q70" s="14">
        <f t="shared" si="29"/>
        <v>-49.542723806412042</v>
      </c>
    </row>
    <row r="71" spans="1:17" s="3" customFormat="1" ht="40.5">
      <c r="A71" s="10">
        <v>66</v>
      </c>
      <c r="B71" s="11" t="s">
        <v>142</v>
      </c>
      <c r="C71" s="12" t="s">
        <v>143</v>
      </c>
      <c r="D71" s="13">
        <v>369062</v>
      </c>
      <c r="E71" s="14">
        <f t="shared" ref="E71:E134" si="30">PRODUCT(D71,1/715440185,100)</f>
        <v>5.1585304786870484E-2</v>
      </c>
      <c r="F71" s="15">
        <v>208</v>
      </c>
      <c r="G71" s="14">
        <f t="shared" si="21"/>
        <v>2.4332587197943627E-5</v>
      </c>
      <c r="H71" s="15">
        <v>1652</v>
      </c>
      <c r="I71" s="16">
        <f t="shared" si="22"/>
        <v>1.8510510245307467E-4</v>
      </c>
      <c r="J71" s="13">
        <v>171123</v>
      </c>
      <c r="K71" s="14">
        <f t="shared" si="17"/>
        <v>1.8964360614431363E-2</v>
      </c>
      <c r="L71" s="13">
        <v>13278</v>
      </c>
      <c r="M71" s="14">
        <f t="shared" si="28"/>
        <v>2.8096461971752946E-3</v>
      </c>
      <c r="N71" s="14">
        <f t="shared" si="23"/>
        <v>177333.65384615384</v>
      </c>
      <c r="O71" s="14">
        <f t="shared" si="24"/>
        <v>-87.40920096852301</v>
      </c>
      <c r="P71" s="14">
        <f t="shared" si="27"/>
        <v>-99.03461253016836</v>
      </c>
      <c r="Q71" s="14">
        <f t="shared" si="29"/>
        <v>1188.7708992318121</v>
      </c>
    </row>
    <row r="72" spans="1:17" s="3" customFormat="1">
      <c r="A72" s="10">
        <v>67</v>
      </c>
      <c r="B72" s="11" t="s">
        <v>144</v>
      </c>
      <c r="C72" s="12" t="s">
        <v>145</v>
      </c>
      <c r="D72" s="13">
        <v>344612</v>
      </c>
      <c r="E72" s="14">
        <f t="shared" si="30"/>
        <v>4.8167828313977076E-2</v>
      </c>
      <c r="F72" s="15">
        <v>2737</v>
      </c>
      <c r="G72" s="14">
        <f t="shared" si="21"/>
        <v>3.2018409211909474E-4</v>
      </c>
      <c r="H72" s="15">
        <v>2819</v>
      </c>
      <c r="I72" s="16">
        <f t="shared" si="22"/>
        <v>3.1586639456126966E-4</v>
      </c>
      <c r="J72" s="13">
        <v>6379</v>
      </c>
      <c r="K72" s="14">
        <f t="shared" si="17"/>
        <v>7.0693978225871252E-4</v>
      </c>
      <c r="L72" s="13">
        <v>37115</v>
      </c>
      <c r="M72" s="14">
        <f t="shared" si="28"/>
        <v>7.8535938099232611E-3</v>
      </c>
      <c r="N72" s="14">
        <f t="shared" si="23"/>
        <v>12490.865911582025</v>
      </c>
      <c r="O72" s="14">
        <f t="shared" si="24"/>
        <v>-2.9088329194749911</v>
      </c>
      <c r="P72" s="14">
        <f t="shared" si="27"/>
        <v>-55.808120395046245</v>
      </c>
      <c r="Q72" s="14">
        <f t="shared" si="29"/>
        <v>-82.812878889936684</v>
      </c>
    </row>
    <row r="73" spans="1:17" s="3" customFormat="1" ht="54">
      <c r="A73" s="10">
        <v>68</v>
      </c>
      <c r="B73" s="11" t="s">
        <v>146</v>
      </c>
      <c r="C73" s="12" t="s">
        <v>147</v>
      </c>
      <c r="D73" s="13">
        <v>331516</v>
      </c>
      <c r="E73" s="14">
        <f t="shared" si="30"/>
        <v>4.6337346846123832E-2</v>
      </c>
      <c r="F73" s="15">
        <v>38139</v>
      </c>
      <c r="G73" s="14">
        <f t="shared" si="21"/>
        <v>4.4616372266460189E-3</v>
      </c>
      <c r="H73" s="15">
        <v>440406</v>
      </c>
      <c r="I73" s="16">
        <f t="shared" si="22"/>
        <v>4.9347093069581599E-2</v>
      </c>
      <c r="J73" s="13">
        <v>56745</v>
      </c>
      <c r="K73" s="14">
        <f t="shared" si="17"/>
        <v>6.2886499363960877E-3</v>
      </c>
      <c r="L73" s="13">
        <v>39501</v>
      </c>
      <c r="M73" s="14">
        <f t="shared" si="28"/>
        <v>8.3584752549044523E-3</v>
      </c>
      <c r="N73" s="14">
        <f t="shared" si="23"/>
        <v>769.23097092215312</v>
      </c>
      <c r="O73" s="14">
        <f t="shared" si="24"/>
        <v>-91.340036239288295</v>
      </c>
      <c r="P73" s="14">
        <f t="shared" si="27"/>
        <v>676.11419508326719</v>
      </c>
      <c r="Q73" s="14">
        <f t="shared" si="29"/>
        <v>43.654591023012074</v>
      </c>
    </row>
    <row r="74" spans="1:17" s="3" customFormat="1" ht="54">
      <c r="A74" s="10">
        <v>69</v>
      </c>
      <c r="B74" s="11" t="s">
        <v>148</v>
      </c>
      <c r="C74" s="12" t="s">
        <v>149</v>
      </c>
      <c r="D74" s="13">
        <v>329843</v>
      </c>
      <c r="E74" s="14">
        <f t="shared" si="30"/>
        <v>4.6103504795442826E-2</v>
      </c>
      <c r="F74" s="15">
        <v>304912</v>
      </c>
      <c r="G74" s="14">
        <f t="shared" si="21"/>
        <v>3.5669701094708593E-2</v>
      </c>
      <c r="H74" s="15">
        <v>36237</v>
      </c>
      <c r="I74" s="16">
        <f t="shared" si="22"/>
        <v>4.0603230009637207E-3</v>
      </c>
      <c r="J74" s="13">
        <v>12506</v>
      </c>
      <c r="K74" s="14">
        <f t="shared" si="17"/>
        <v>1.385952173840329E-3</v>
      </c>
      <c r="L74" s="13"/>
      <c r="M74" s="14"/>
      <c r="N74" s="14">
        <f t="shared" si="23"/>
        <v>8.1764574696961745</v>
      </c>
      <c r="O74" s="14">
        <f t="shared" si="24"/>
        <v>741.43830891078176</v>
      </c>
      <c r="P74" s="14">
        <f t="shared" si="27"/>
        <v>189.75691667999359</v>
      </c>
      <c r="Q74" s="14"/>
    </row>
    <row r="75" spans="1:17" s="3" customFormat="1">
      <c r="A75" s="10">
        <v>70</v>
      </c>
      <c r="B75" s="11" t="s">
        <v>150</v>
      </c>
      <c r="C75" s="12" t="s">
        <v>151</v>
      </c>
      <c r="D75" s="13">
        <v>316254</v>
      </c>
      <c r="E75" s="14">
        <f t="shared" si="30"/>
        <v>4.4204114701776223E-2</v>
      </c>
      <c r="F75" s="15">
        <v>201940</v>
      </c>
      <c r="G75" s="14">
        <f t="shared" si="21"/>
        <v>2.3623666628618926E-2</v>
      </c>
      <c r="H75" s="15">
        <v>275346</v>
      </c>
      <c r="I75" s="16">
        <f t="shared" si="22"/>
        <v>3.0852269697363377E-2</v>
      </c>
      <c r="J75" s="13">
        <v>9718</v>
      </c>
      <c r="K75" s="14">
        <f t="shared" si="17"/>
        <v>1.0769777087302349E-3</v>
      </c>
      <c r="L75" s="13">
        <v>7985</v>
      </c>
      <c r="M75" s="14">
        <f>PRODUCT(L75,100,1/472586193)</f>
        <v>1.6896388676340358E-3</v>
      </c>
      <c r="N75" s="14">
        <f t="shared" si="23"/>
        <v>56.607903337625039</v>
      </c>
      <c r="O75" s="14">
        <f t="shared" si="24"/>
        <v>-26.659548350075905</v>
      </c>
      <c r="P75" s="14">
        <f t="shared" si="27"/>
        <v>2733.3607738217738</v>
      </c>
      <c r="Q75" s="14">
        <f>PRODUCT(J75-L75,100,1/L75)</f>
        <v>21.703193487789605</v>
      </c>
    </row>
    <row r="76" spans="1:17" s="3" customFormat="1" ht="40.5">
      <c r="A76" s="10">
        <v>71</v>
      </c>
      <c r="B76" s="11" t="s">
        <v>152</v>
      </c>
      <c r="C76" s="12" t="s">
        <v>153</v>
      </c>
      <c r="D76" s="13">
        <v>286495</v>
      </c>
      <c r="E76" s="14">
        <f t="shared" si="30"/>
        <v>4.0044577591067242E-2</v>
      </c>
      <c r="F76" s="15">
        <v>77756</v>
      </c>
      <c r="G76" s="14">
        <f t="shared" si="21"/>
        <v>9.0961762027081967E-3</v>
      </c>
      <c r="H76" s="15">
        <v>62602</v>
      </c>
      <c r="I76" s="16">
        <f t="shared" si="22"/>
        <v>7.0144973509487776E-3</v>
      </c>
      <c r="J76" s="13">
        <v>12530</v>
      </c>
      <c r="K76" s="14">
        <f t="shared" si="17"/>
        <v>1.3886119253333858E-3</v>
      </c>
      <c r="L76" s="13">
        <v>782</v>
      </c>
      <c r="M76" s="14">
        <f>PRODUCT(L76,100,1/472586193)</f>
        <v>1.6547246017405335E-4</v>
      </c>
      <c r="N76" s="14">
        <f t="shared" si="23"/>
        <v>268.45388137249859</v>
      </c>
      <c r="O76" s="14">
        <f t="shared" si="24"/>
        <v>24.206894348423372</v>
      </c>
      <c r="P76" s="14">
        <f t="shared" si="27"/>
        <v>399.61691939345565</v>
      </c>
      <c r="Q76" s="14">
        <f>PRODUCT(J76-L76,100,1/L76)</f>
        <v>1502.3017902813301</v>
      </c>
    </row>
    <row r="77" spans="1:17" s="3" customFormat="1" ht="54">
      <c r="A77" s="10">
        <v>72</v>
      </c>
      <c r="B77" s="11" t="s">
        <v>154</v>
      </c>
      <c r="C77" s="12" t="s">
        <v>155</v>
      </c>
      <c r="D77" s="13">
        <v>285491</v>
      </c>
      <c r="E77" s="14">
        <f t="shared" si="30"/>
        <v>3.9904244405840859E-2</v>
      </c>
      <c r="F77" s="15">
        <v>226247</v>
      </c>
      <c r="G77" s="14">
        <f t="shared" si="21"/>
        <v>2.6467186806601692E-2</v>
      </c>
      <c r="H77" s="15">
        <v>245679</v>
      </c>
      <c r="I77" s="16">
        <f t="shared" si="22"/>
        <v>2.7528109240659158E-2</v>
      </c>
      <c r="J77" s="13">
        <v>180202</v>
      </c>
      <c r="K77" s="14">
        <f t="shared" si="17"/>
        <v>1.9970522439658963E-2</v>
      </c>
      <c r="L77" s="13">
        <v>349515</v>
      </c>
      <c r="M77" s="14">
        <f>PRODUCT(L77,100,1/472586193)</f>
        <v>7.3957937234954294E-2</v>
      </c>
      <c r="N77" s="14">
        <f t="shared" si="23"/>
        <v>26.185540581753568</v>
      </c>
      <c r="O77" s="14">
        <f t="shared" si="24"/>
        <v>-7.9095079351511517</v>
      </c>
      <c r="P77" s="14">
        <f t="shared" si="27"/>
        <v>36.335334790956814</v>
      </c>
      <c r="Q77" s="14">
        <f>PRODUCT(J77-L77,100,1/L77)</f>
        <v>-48.442270002718054</v>
      </c>
    </row>
    <row r="78" spans="1:17" s="3" customFormat="1" ht="54">
      <c r="A78" s="10">
        <v>73</v>
      </c>
      <c r="B78" s="11" t="s">
        <v>156</v>
      </c>
      <c r="C78" s="12" t="s">
        <v>157</v>
      </c>
      <c r="D78" s="13">
        <v>284296</v>
      </c>
      <c r="E78" s="14">
        <f t="shared" si="30"/>
        <v>3.9737214369640138E-2</v>
      </c>
      <c r="F78" s="15">
        <v>7599</v>
      </c>
      <c r="G78" s="14">
        <f t="shared" si="21"/>
        <v>8.8895831787102716E-4</v>
      </c>
      <c r="H78" s="15">
        <v>28555</v>
      </c>
      <c r="I78" s="16">
        <f t="shared" si="22"/>
        <v>3.1995618647382247E-3</v>
      </c>
      <c r="J78" s="13">
        <v>67140</v>
      </c>
      <c r="K78" s="14">
        <f t="shared" si="17"/>
        <v>7.4406548018262986E-3</v>
      </c>
      <c r="L78" s="13">
        <v>76770</v>
      </c>
      <c r="M78" s="14">
        <f>PRODUCT(L78,100,1/472586193)</f>
        <v>1.6244655712994983E-2</v>
      </c>
      <c r="N78" s="14">
        <f t="shared" si="23"/>
        <v>3641.2291090933022</v>
      </c>
      <c r="O78" s="14">
        <f t="shared" si="24"/>
        <v>-73.388198213973041</v>
      </c>
      <c r="P78" s="14">
        <f t="shared" si="27"/>
        <v>-57.469466785820671</v>
      </c>
      <c r="Q78" s="14">
        <f>PRODUCT(J78-L78,100,1/L78)</f>
        <v>-12.543962485345839</v>
      </c>
    </row>
    <row r="79" spans="1:17" s="3" customFormat="1" ht="27">
      <c r="A79" s="10">
        <v>74</v>
      </c>
      <c r="B79" s="11" t="s">
        <v>158</v>
      </c>
      <c r="C79" s="12" t="s">
        <v>159</v>
      </c>
      <c r="D79" s="13">
        <v>273581</v>
      </c>
      <c r="E79" s="14">
        <f t="shared" si="30"/>
        <v>3.8239535007388491E-2</v>
      </c>
      <c r="F79" s="15">
        <v>146547</v>
      </c>
      <c r="G79" s="14">
        <f t="shared" si="21"/>
        <v>1.7143594500466562E-2</v>
      </c>
      <c r="H79" s="15">
        <v>239661</v>
      </c>
      <c r="I79" s="16">
        <f t="shared" si="22"/>
        <v>2.6853797796008674E-2</v>
      </c>
      <c r="J79" s="13">
        <v>177636</v>
      </c>
      <c r="K79" s="14">
        <f t="shared" si="17"/>
        <v>1.9686150675859642E-2</v>
      </c>
      <c r="L79" s="13">
        <v>81330</v>
      </c>
      <c r="M79" s="14">
        <f>PRODUCT(L79,100,1/472586193)</f>
        <v>1.72095590613245E-2</v>
      </c>
      <c r="N79" s="14">
        <f t="shared" si="23"/>
        <v>86.684817840010368</v>
      </c>
      <c r="O79" s="14">
        <f t="shared" si="24"/>
        <v>-38.852378985316761</v>
      </c>
      <c r="P79" s="14">
        <f t="shared" si="27"/>
        <v>34.916908734715939</v>
      </c>
      <c r="Q79" s="14">
        <f>PRODUCT(J79-L79,100,1/L79)</f>
        <v>118.4138694208779</v>
      </c>
    </row>
    <row r="80" spans="1:17" s="3" customFormat="1">
      <c r="A80" s="10">
        <v>75</v>
      </c>
      <c r="B80" s="21" t="s">
        <v>160</v>
      </c>
      <c r="C80" s="24" t="s">
        <v>161</v>
      </c>
      <c r="D80" s="13">
        <v>273438</v>
      </c>
      <c r="E80" s="14">
        <f t="shared" si="30"/>
        <v>3.8219547312679958E-2</v>
      </c>
      <c r="F80" s="22"/>
      <c r="G80" s="22"/>
      <c r="H80" s="22">
        <v>47</v>
      </c>
      <c r="I80" s="25">
        <f t="shared" si="22"/>
        <v>5.2663073942460709E-6</v>
      </c>
      <c r="J80" s="23">
        <v>307426</v>
      </c>
      <c r="K80" s="26">
        <f t="shared" si="17"/>
        <v>3.4069865104352871E-2</v>
      </c>
      <c r="L80" s="27"/>
      <c r="M80" s="26"/>
      <c r="N80" s="14"/>
      <c r="O80" s="14">
        <f t="shared" si="24"/>
        <v>-100</v>
      </c>
      <c r="P80" s="14">
        <f t="shared" si="27"/>
        <v>-99.98471176803524</v>
      </c>
      <c r="Q80" s="26"/>
    </row>
    <row r="81" spans="1:17" s="3" customFormat="1" ht="54">
      <c r="A81" s="10">
        <v>76</v>
      </c>
      <c r="B81" s="11" t="s">
        <v>162</v>
      </c>
      <c r="C81" s="12" t="s">
        <v>163</v>
      </c>
      <c r="D81" s="13">
        <v>266674</v>
      </c>
      <c r="E81" s="14">
        <f t="shared" si="30"/>
        <v>3.7274115375557221E-2</v>
      </c>
      <c r="F81" s="15">
        <v>60605</v>
      </c>
      <c r="G81" s="14">
        <f t="shared" ref="G81:G86" si="31">PRODUCT(F81,1/854820732,100)</f>
        <v>7.0897906112085277E-3</v>
      </c>
      <c r="H81" s="15">
        <v>12608</v>
      </c>
      <c r="I81" s="16">
        <f t="shared" si="22"/>
        <v>1.4127149707798823E-3</v>
      </c>
      <c r="J81" s="13">
        <v>13477</v>
      </c>
      <c r="K81" s="14">
        <f t="shared" si="17"/>
        <v>1.4935612863302508E-3</v>
      </c>
      <c r="L81" s="13">
        <v>9394</v>
      </c>
      <c r="M81" s="14">
        <f>PRODUCT(L81,100,1/472586193)</f>
        <v>1.9877855382033978E-3</v>
      </c>
      <c r="N81" s="14">
        <f t="shared" ref="N81:N86" si="32">PRODUCT(D81-F81,100,1/F81)</f>
        <v>340.01980034650609</v>
      </c>
      <c r="O81" s="14">
        <f t="shared" si="24"/>
        <v>380.68686548223349</v>
      </c>
      <c r="P81" s="14">
        <f t="shared" si="27"/>
        <v>-6.4480225569488754</v>
      </c>
      <c r="Q81" s="14">
        <f>PRODUCT(J81-L81,100,1/L81)</f>
        <v>43.463913136044283</v>
      </c>
    </row>
    <row r="82" spans="1:17" s="3" customFormat="1" ht="54">
      <c r="A82" s="10">
        <v>77</v>
      </c>
      <c r="B82" s="11" t="s">
        <v>164</v>
      </c>
      <c r="C82" s="12" t="s">
        <v>165</v>
      </c>
      <c r="D82" s="13">
        <v>258962</v>
      </c>
      <c r="E82" s="14">
        <f t="shared" si="30"/>
        <v>3.6196177602184874E-2</v>
      </c>
      <c r="F82" s="15">
        <v>375976</v>
      </c>
      <c r="G82" s="14">
        <f t="shared" si="31"/>
        <v>4.3983023097759873E-2</v>
      </c>
      <c r="H82" s="15">
        <v>333457</v>
      </c>
      <c r="I82" s="16">
        <f t="shared" si="22"/>
        <v>3.7363554569427915E-2</v>
      </c>
      <c r="J82" s="13">
        <v>135491</v>
      </c>
      <c r="K82" s="14">
        <f t="shared" si="17"/>
        <v>1.5015516231073087E-2</v>
      </c>
      <c r="L82" s="13">
        <v>113298</v>
      </c>
      <c r="M82" s="14">
        <f>PRODUCT(L82,100,1/472586193)</f>
        <v>2.3974039376981966E-2</v>
      </c>
      <c r="N82" s="14">
        <f t="shared" si="32"/>
        <v>-31.122731238164135</v>
      </c>
      <c r="O82" s="14">
        <f t="shared" si="24"/>
        <v>12.750969390356177</v>
      </c>
      <c r="P82" s="14">
        <f t="shared" si="27"/>
        <v>146.11007373183458</v>
      </c>
      <c r="Q82" s="14">
        <f>PRODUCT(J82-L82,100,1/L82)</f>
        <v>19.588165722254583</v>
      </c>
    </row>
    <row r="83" spans="1:17" s="3" customFormat="1" ht="27">
      <c r="A83" s="10">
        <v>78</v>
      </c>
      <c r="B83" s="11" t="s">
        <v>166</v>
      </c>
      <c r="C83" s="12" t="s">
        <v>167</v>
      </c>
      <c r="D83" s="13">
        <v>256056</v>
      </c>
      <c r="E83" s="14">
        <f t="shared" si="30"/>
        <v>3.5789994099926045E-2</v>
      </c>
      <c r="F83" s="15">
        <v>203052</v>
      </c>
      <c r="G83" s="14">
        <f t="shared" si="31"/>
        <v>2.3753752383254088E-2</v>
      </c>
      <c r="H83" s="15">
        <v>112841</v>
      </c>
      <c r="I83" s="16">
        <f t="shared" si="22"/>
        <v>1.2643731759023849E-2</v>
      </c>
      <c r="J83" s="13">
        <v>142214</v>
      </c>
      <c r="K83" s="14">
        <f t="shared" si="17"/>
        <v>1.5760579118065613E-2</v>
      </c>
      <c r="L83" s="13">
        <v>189608</v>
      </c>
      <c r="M83" s="14">
        <f>PRODUCT(L83,100,1/472586193)</f>
        <v>4.0121358348698094E-2</v>
      </c>
      <c r="N83" s="14">
        <f t="shared" si="32"/>
        <v>26.10365817623072</v>
      </c>
      <c r="O83" s="14">
        <f t="shared" si="24"/>
        <v>79.945232672521513</v>
      </c>
      <c r="P83" s="14">
        <f t="shared" si="27"/>
        <v>-20.654084689271098</v>
      </c>
      <c r="Q83" s="14">
        <f>PRODUCT(J83-L83,100,1/L83)</f>
        <v>-24.995780768743938</v>
      </c>
    </row>
    <row r="84" spans="1:17" s="3" customFormat="1" ht="54">
      <c r="A84" s="10">
        <v>79</v>
      </c>
      <c r="B84" s="11" t="s">
        <v>168</v>
      </c>
      <c r="C84" s="12" t="s">
        <v>169</v>
      </c>
      <c r="D84" s="13">
        <v>254190</v>
      </c>
      <c r="E84" s="14">
        <f t="shared" si="30"/>
        <v>3.5529175650092962E-2</v>
      </c>
      <c r="F84" s="15">
        <v>12523</v>
      </c>
      <c r="G84" s="14">
        <f t="shared" si="31"/>
        <v>1.4649855263454234E-3</v>
      </c>
      <c r="H84" s="15">
        <v>124741</v>
      </c>
      <c r="I84" s="16">
        <f t="shared" si="22"/>
        <v>1.3977115971609557E-2</v>
      </c>
      <c r="J84" s="13">
        <v>7134</v>
      </c>
      <c r="K84" s="14">
        <f t="shared" si="17"/>
        <v>7.9061113131112331E-4</v>
      </c>
      <c r="L84" s="13"/>
      <c r="M84" s="14"/>
      <c r="N84" s="14">
        <f t="shared" si="32"/>
        <v>1929.785195240757</v>
      </c>
      <c r="O84" s="14">
        <f t="shared" si="24"/>
        <v>-89.960798775061932</v>
      </c>
      <c r="P84" s="14">
        <f t="shared" si="27"/>
        <v>1648.5421923184749</v>
      </c>
      <c r="Q84" s="14"/>
    </row>
    <row r="85" spans="1:17" s="3" customFormat="1" ht="54">
      <c r="A85" s="10">
        <v>80</v>
      </c>
      <c r="B85" s="11" t="s">
        <v>170</v>
      </c>
      <c r="C85" s="12" t="s">
        <v>171</v>
      </c>
      <c r="D85" s="13">
        <v>252339</v>
      </c>
      <c r="E85" s="14">
        <f t="shared" si="30"/>
        <v>3.5270453811592925E-2</v>
      </c>
      <c r="F85" s="15">
        <v>275670</v>
      </c>
      <c r="G85" s="14">
        <f t="shared" si="31"/>
        <v>3.2248866888736155E-2</v>
      </c>
      <c r="H85" s="15">
        <v>681732</v>
      </c>
      <c r="I85" s="16">
        <f t="shared" si="22"/>
        <v>7.6387452606258774E-2</v>
      </c>
      <c r="J85" s="13">
        <v>421431</v>
      </c>
      <c r="K85" s="14">
        <f t="shared" si="17"/>
        <v>4.6704238811266889E-2</v>
      </c>
      <c r="L85" s="13">
        <v>356689</v>
      </c>
      <c r="M85" s="14">
        <f>PRODUCT(L85,100,1/472586193)</f>
        <v>7.5475967195681476E-2</v>
      </c>
      <c r="N85" s="14">
        <f t="shared" si="32"/>
        <v>-8.4633801284144088</v>
      </c>
      <c r="O85" s="14">
        <f t="shared" si="24"/>
        <v>-59.563288799704289</v>
      </c>
      <c r="P85" s="14">
        <f t="shared" si="27"/>
        <v>61.765983043487552</v>
      </c>
      <c r="Q85" s="14">
        <f>PRODUCT(J85-L85,100,1/L85)</f>
        <v>18.150826069769462</v>
      </c>
    </row>
    <row r="86" spans="1:17" s="3" customFormat="1">
      <c r="A86" s="10">
        <v>81</v>
      </c>
      <c r="B86" s="11" t="s">
        <v>172</v>
      </c>
      <c r="C86" s="12" t="s">
        <v>173</v>
      </c>
      <c r="D86" s="13">
        <v>244876</v>
      </c>
      <c r="E86" s="14">
        <f t="shared" si="30"/>
        <v>3.4227319786349436E-2</v>
      </c>
      <c r="F86" s="15">
        <v>251254</v>
      </c>
      <c r="G86" s="14">
        <f t="shared" si="31"/>
        <v>2.9392595499192924E-2</v>
      </c>
      <c r="H86" s="15">
        <v>339514</v>
      </c>
      <c r="I86" s="16">
        <f t="shared" si="22"/>
        <v>3.8042235928724695E-2</v>
      </c>
      <c r="J86" s="13">
        <v>287269</v>
      </c>
      <c r="K86" s="14">
        <f t="shared" si="17"/>
        <v>3.1836006319121819E-2</v>
      </c>
      <c r="L86" s="13">
        <v>290484</v>
      </c>
      <c r="M86" s="14">
        <f>PRODUCT(L86,100,1/472586193)</f>
        <v>6.1466882507928026E-2</v>
      </c>
      <c r="N86" s="14">
        <f t="shared" si="32"/>
        <v>-2.5384670492808072</v>
      </c>
      <c r="O86" s="14">
        <f t="shared" si="24"/>
        <v>-25.99598249262181</v>
      </c>
      <c r="P86" s="14">
        <f t="shared" si="27"/>
        <v>18.186786600712225</v>
      </c>
      <c r="Q86" s="14">
        <f>PRODUCT(J86-L86,100,1/L86)</f>
        <v>-1.1067735228102065</v>
      </c>
    </row>
    <row r="87" spans="1:17" s="3" customFormat="1" ht="54">
      <c r="A87" s="10">
        <v>82</v>
      </c>
      <c r="B87" s="21" t="s">
        <v>174</v>
      </c>
      <c r="C87" s="24" t="s">
        <v>175</v>
      </c>
      <c r="D87" s="13">
        <v>240371</v>
      </c>
      <c r="E87" s="14">
        <f t="shared" si="30"/>
        <v>3.3597637515986052E-2</v>
      </c>
      <c r="F87" s="22"/>
      <c r="G87" s="22"/>
      <c r="H87" s="22"/>
      <c r="I87" s="25"/>
      <c r="J87" s="23">
        <v>6370</v>
      </c>
      <c r="K87" s="26">
        <f t="shared" si="17"/>
        <v>7.0594237544881623E-4</v>
      </c>
      <c r="L87" s="23"/>
      <c r="M87" s="26"/>
      <c r="N87" s="14"/>
      <c r="O87" s="14"/>
      <c r="P87" s="14">
        <f t="shared" si="27"/>
        <v>-100</v>
      </c>
      <c r="Q87" s="26"/>
    </row>
    <row r="88" spans="1:17" s="3" customFormat="1">
      <c r="A88" s="10">
        <v>83</v>
      </c>
      <c r="B88" s="11" t="s">
        <v>176</v>
      </c>
      <c r="C88" s="12" t="s">
        <v>177</v>
      </c>
      <c r="D88" s="13">
        <v>236632</v>
      </c>
      <c r="E88" s="14">
        <f t="shared" si="30"/>
        <v>3.307502219769777E-2</v>
      </c>
      <c r="F88" s="15">
        <v>419149</v>
      </c>
      <c r="G88" s="14">
        <f t="shared" ref="G88:G107" si="33">PRODUCT(F88,1/854820732,100)</f>
        <v>4.9033555728033043E-2</v>
      </c>
      <c r="H88" s="15">
        <v>322920</v>
      </c>
      <c r="I88" s="16">
        <f t="shared" ref="I88:I107" si="34">PRODUCT(H88,100,1/892465944)</f>
        <v>3.6182893271275343E-2</v>
      </c>
      <c r="J88" s="13">
        <v>152063</v>
      </c>
      <c r="K88" s="14">
        <f t="shared" si="17"/>
        <v>1.6852074637028782E-2</v>
      </c>
      <c r="L88" s="13">
        <v>172052</v>
      </c>
      <c r="M88" s="14">
        <f>PRODUCT(L88,100,1/472586193)</f>
        <v>3.6406480457629446E-2</v>
      </c>
      <c r="N88" s="14">
        <f t="shared" ref="N88:N107" si="35">PRODUCT(D88-F88,100,1/F88)</f>
        <v>-43.544658343453044</v>
      </c>
      <c r="O88" s="14">
        <f t="shared" ref="O88:O107" si="36">PRODUCT(F88-H88,100,1/H88)</f>
        <v>29.799640777901647</v>
      </c>
      <c r="P88" s="14">
        <f t="shared" si="27"/>
        <v>112.35935105844288</v>
      </c>
      <c r="Q88" s="14">
        <f>PRODUCT(J88-L88,100,1/L88)</f>
        <v>-11.617999209541301</v>
      </c>
    </row>
    <row r="89" spans="1:17" s="3" customFormat="1" ht="54">
      <c r="A89" s="10">
        <v>84</v>
      </c>
      <c r="B89" s="11" t="s">
        <v>178</v>
      </c>
      <c r="C89" s="12" t="s">
        <v>179</v>
      </c>
      <c r="D89" s="13">
        <v>221657</v>
      </c>
      <c r="E89" s="14">
        <f t="shared" si="30"/>
        <v>3.098190521685611E-2</v>
      </c>
      <c r="F89" s="15">
        <v>22628</v>
      </c>
      <c r="G89" s="14">
        <f t="shared" si="33"/>
        <v>2.647104726514752E-3</v>
      </c>
      <c r="H89" s="15">
        <v>57694</v>
      </c>
      <c r="I89" s="16">
        <f t="shared" si="34"/>
        <v>6.4645604000772936E-3</v>
      </c>
      <c r="J89" s="13">
        <v>950</v>
      </c>
      <c r="K89" s="14">
        <f t="shared" si="17"/>
        <v>1.0528182993349694E-4</v>
      </c>
      <c r="L89" s="13">
        <v>6336</v>
      </c>
      <c r="M89" s="14">
        <f>PRODUCT(L89,100,1/472586193)</f>
        <v>1.3407078103104886E-3</v>
      </c>
      <c r="N89" s="14">
        <f t="shared" si="35"/>
        <v>879.56955983736964</v>
      </c>
      <c r="O89" s="14">
        <f t="shared" si="36"/>
        <v>-60.779283807674979</v>
      </c>
      <c r="P89" s="14">
        <f t="shared" si="27"/>
        <v>5973.0526315789475</v>
      </c>
      <c r="Q89" s="14">
        <f>PRODUCT(J89-L89,100,1/L89)</f>
        <v>-85.006313131313135</v>
      </c>
    </row>
    <row r="90" spans="1:17" s="3" customFormat="1" ht="40.5">
      <c r="A90" s="10">
        <v>85</v>
      </c>
      <c r="B90" s="11" t="s">
        <v>180</v>
      </c>
      <c r="C90" s="12" t="s">
        <v>181</v>
      </c>
      <c r="D90" s="13">
        <v>221587</v>
      </c>
      <c r="E90" s="14">
        <f t="shared" si="30"/>
        <v>3.0972121030635149E-2</v>
      </c>
      <c r="F90" s="15">
        <v>13119</v>
      </c>
      <c r="G90" s="14">
        <f t="shared" si="33"/>
        <v>1.5347077473549155E-3</v>
      </c>
      <c r="H90" s="15">
        <v>35562</v>
      </c>
      <c r="I90" s="16">
        <f t="shared" si="34"/>
        <v>3.9846898628548679E-3</v>
      </c>
      <c r="J90" s="13">
        <v>4357</v>
      </c>
      <c r="K90" s="14">
        <f t="shared" si="17"/>
        <v>4.8285571896868013E-4</v>
      </c>
      <c r="L90" s="13">
        <v>8856</v>
      </c>
      <c r="M90" s="14">
        <f>PRODUCT(L90,100,1/472586193)</f>
        <v>1.8739438712294329E-3</v>
      </c>
      <c r="N90" s="14">
        <f t="shared" si="35"/>
        <v>1589.054043753335</v>
      </c>
      <c r="O90" s="14">
        <f t="shared" si="36"/>
        <v>-63.109498903323775</v>
      </c>
      <c r="P90" s="14">
        <f t="shared" si="27"/>
        <v>716.20380996098231</v>
      </c>
      <c r="Q90" s="14">
        <f>PRODUCT(J90-L90,100,1/L90)</f>
        <v>-50.801716350496839</v>
      </c>
    </row>
    <row r="91" spans="1:17" s="3" customFormat="1" ht="27">
      <c r="A91" s="10">
        <v>86</v>
      </c>
      <c r="B91" s="11" t="s">
        <v>182</v>
      </c>
      <c r="C91" s="12" t="s">
        <v>183</v>
      </c>
      <c r="D91" s="13">
        <v>212307</v>
      </c>
      <c r="E91" s="14">
        <f t="shared" si="30"/>
        <v>2.9675017485913235E-2</v>
      </c>
      <c r="F91" s="15">
        <v>315647</v>
      </c>
      <c r="G91" s="14">
        <f t="shared" si="33"/>
        <v>3.6925519958025538E-2</v>
      </c>
      <c r="H91" s="15">
        <v>980895</v>
      </c>
      <c r="I91" s="16">
        <f t="shared" si="34"/>
        <v>0.10990839556338297</v>
      </c>
      <c r="J91" s="13">
        <v>179415</v>
      </c>
      <c r="K91" s="14">
        <f t="shared" si="17"/>
        <v>1.9883304755282476E-2</v>
      </c>
      <c r="L91" s="13">
        <v>162237</v>
      </c>
      <c r="M91" s="14">
        <f>PRODUCT(L91,100,1/472586193)</f>
        <v>3.4329610640994747E-2</v>
      </c>
      <c r="N91" s="14">
        <f t="shared" si="35"/>
        <v>-32.73910412581143</v>
      </c>
      <c r="O91" s="14">
        <f t="shared" si="36"/>
        <v>-67.820510859979905</v>
      </c>
      <c r="P91" s="14">
        <f t="shared" si="27"/>
        <v>446.71850179750857</v>
      </c>
      <c r="Q91" s="14">
        <f>PRODUCT(J91-L91,100,1/L91)</f>
        <v>10.588213539451543</v>
      </c>
    </row>
    <row r="92" spans="1:17" s="3" customFormat="1" ht="27">
      <c r="A92" s="10">
        <v>87</v>
      </c>
      <c r="B92" s="11" t="s">
        <v>184</v>
      </c>
      <c r="C92" s="12" t="s">
        <v>185</v>
      </c>
      <c r="D92" s="13">
        <v>195303</v>
      </c>
      <c r="E92" s="14">
        <f t="shared" si="30"/>
        <v>2.7298298878752528E-2</v>
      </c>
      <c r="F92" s="15">
        <v>88020</v>
      </c>
      <c r="G92" s="14">
        <f t="shared" si="33"/>
        <v>1.0296895794052876E-2</v>
      </c>
      <c r="H92" s="15">
        <v>61023</v>
      </c>
      <c r="I92" s="16">
        <f t="shared" si="34"/>
        <v>6.8375718323208084E-3</v>
      </c>
      <c r="J92" s="13">
        <v>55461</v>
      </c>
      <c r="K92" s="14">
        <f t="shared" si="17"/>
        <v>6.146353231517551E-3</v>
      </c>
      <c r="L92" s="13">
        <v>25395</v>
      </c>
      <c r="M92" s="14">
        <f>PRODUCT(L92,100,1/472586193)</f>
        <v>5.373622923427219E-3</v>
      </c>
      <c r="N92" s="14">
        <f t="shared" si="35"/>
        <v>121.88479890933878</v>
      </c>
      <c r="O92" s="14">
        <f t="shared" si="36"/>
        <v>44.240696130967017</v>
      </c>
      <c r="P92" s="14">
        <f t="shared" si="27"/>
        <v>10.028668794287878</v>
      </c>
      <c r="Q92" s="14">
        <f>PRODUCT(J92-L92,100,1/L92)</f>
        <v>118.3933845245127</v>
      </c>
    </row>
    <row r="93" spans="1:17" s="3" customFormat="1" ht="54">
      <c r="A93" s="10">
        <v>88</v>
      </c>
      <c r="B93" s="11" t="s">
        <v>186</v>
      </c>
      <c r="C93" s="12" t="s">
        <v>187</v>
      </c>
      <c r="D93" s="13">
        <v>195000</v>
      </c>
      <c r="E93" s="14">
        <f t="shared" si="30"/>
        <v>2.7255947329824642E-2</v>
      </c>
      <c r="F93" s="15">
        <v>442000</v>
      </c>
      <c r="G93" s="14">
        <f t="shared" si="33"/>
        <v>5.1706747795630212E-2</v>
      </c>
      <c r="H93" s="15">
        <v>39000</v>
      </c>
      <c r="I93" s="16">
        <f t="shared" si="34"/>
        <v>4.3699146462892928E-3</v>
      </c>
      <c r="J93" s="13">
        <v>83608</v>
      </c>
      <c r="K93" s="14">
        <f t="shared" si="17"/>
        <v>9.2656876179787497E-3</v>
      </c>
      <c r="L93" s="13"/>
      <c r="M93" s="14"/>
      <c r="N93" s="14">
        <f t="shared" si="35"/>
        <v>-55.882352941176471</v>
      </c>
      <c r="O93" s="14">
        <f t="shared" si="36"/>
        <v>1033.3333333333333</v>
      </c>
      <c r="P93" s="14">
        <f t="shared" si="27"/>
        <v>-53.353746053009282</v>
      </c>
      <c r="Q93" s="14"/>
    </row>
    <row r="94" spans="1:17" s="3" customFormat="1" ht="27">
      <c r="A94" s="10">
        <v>89</v>
      </c>
      <c r="B94" s="11" t="s">
        <v>188</v>
      </c>
      <c r="C94" s="12" t="s">
        <v>189</v>
      </c>
      <c r="D94" s="13">
        <v>193697</v>
      </c>
      <c r="E94" s="14">
        <f t="shared" si="30"/>
        <v>2.7073821692025869E-2</v>
      </c>
      <c r="F94" s="15">
        <v>13685</v>
      </c>
      <c r="G94" s="14">
        <f t="shared" si="33"/>
        <v>1.6009204605954739E-3</v>
      </c>
      <c r="H94" s="15">
        <v>451663</v>
      </c>
      <c r="I94" s="16">
        <f t="shared" si="34"/>
        <v>5.0608429715050279E-2</v>
      </c>
      <c r="J94" s="13">
        <v>36640</v>
      </c>
      <c r="K94" s="14">
        <f t="shared" ref="K94:K112" si="37">PRODUCT(J94,100,1/902339939)</f>
        <v>4.0605539460666605E-3</v>
      </c>
      <c r="L94" s="13">
        <v>20097</v>
      </c>
      <c r="M94" s="14">
        <f t="shared" ref="M94:M107" si="38">PRODUCT(L94,100,1/472586193)</f>
        <v>4.2525575858285806E-3</v>
      </c>
      <c r="N94" s="14">
        <f t="shared" si="35"/>
        <v>1315.39641943734</v>
      </c>
      <c r="O94" s="14">
        <f t="shared" si="36"/>
        <v>-96.970086104020041</v>
      </c>
      <c r="P94" s="14">
        <f t="shared" ref="P94:P112" si="39">PRODUCT(H94-J94,100,1/J94)</f>
        <v>1132.7046943231442</v>
      </c>
      <c r="Q94" s="14">
        <f t="shared" ref="Q94:Q107" si="40">PRODUCT(J94-L94,100,1/L94)</f>
        <v>82.315768522665081</v>
      </c>
    </row>
    <row r="95" spans="1:17" s="3" customFormat="1">
      <c r="A95" s="10">
        <v>90</v>
      </c>
      <c r="B95" s="11" t="s">
        <v>190</v>
      </c>
      <c r="C95" s="12" t="s">
        <v>191</v>
      </c>
      <c r="D95" s="13">
        <v>185601</v>
      </c>
      <c r="E95" s="14">
        <f t="shared" si="30"/>
        <v>2.5942210668527095E-2</v>
      </c>
      <c r="F95" s="15">
        <v>415364</v>
      </c>
      <c r="G95" s="14">
        <f t="shared" si="33"/>
        <v>4.8590772831185854E-2</v>
      </c>
      <c r="H95" s="15">
        <v>154907</v>
      </c>
      <c r="I95" s="16">
        <f t="shared" si="34"/>
        <v>1.7357188925967576E-2</v>
      </c>
      <c r="J95" s="13">
        <v>126167</v>
      </c>
      <c r="K95" s="14">
        <f t="shared" si="37"/>
        <v>1.3982202776020533E-2</v>
      </c>
      <c r="L95" s="13">
        <v>17055</v>
      </c>
      <c r="M95" s="14">
        <f t="shared" si="38"/>
        <v>3.608865483719284E-3</v>
      </c>
      <c r="N95" s="14">
        <f t="shared" si="35"/>
        <v>-55.316060130391662</v>
      </c>
      <c r="O95" s="14">
        <f t="shared" si="36"/>
        <v>168.13765678762095</v>
      </c>
      <c r="P95" s="14">
        <f t="shared" si="39"/>
        <v>22.779332155000912</v>
      </c>
      <c r="Q95" s="14">
        <f t="shared" si="40"/>
        <v>639.76546467311641</v>
      </c>
    </row>
    <row r="96" spans="1:17" s="3" customFormat="1" ht="54">
      <c r="A96" s="10">
        <v>91</v>
      </c>
      <c r="B96" s="11" t="s">
        <v>192</v>
      </c>
      <c r="C96" s="12" t="s">
        <v>193</v>
      </c>
      <c r="D96" s="13">
        <v>181268</v>
      </c>
      <c r="E96" s="14">
        <f t="shared" si="30"/>
        <v>2.5336569541449507E-2</v>
      </c>
      <c r="F96" s="15">
        <v>28511</v>
      </c>
      <c r="G96" s="14">
        <f t="shared" si="33"/>
        <v>3.3353192000027442E-3</v>
      </c>
      <c r="H96" s="15">
        <v>28677</v>
      </c>
      <c r="I96" s="16">
        <f t="shared" si="34"/>
        <v>3.2132318541445654E-3</v>
      </c>
      <c r="J96" s="13">
        <v>2831</v>
      </c>
      <c r="K96" s="14">
        <f t="shared" si="37"/>
        <v>3.1373985320182088E-4</v>
      </c>
      <c r="L96" s="13">
        <v>5206</v>
      </c>
      <c r="M96" s="14">
        <f t="shared" si="38"/>
        <v>1.1015979893428667E-3</v>
      </c>
      <c r="N96" s="14">
        <f t="shared" si="35"/>
        <v>535.78268036898044</v>
      </c>
      <c r="O96" s="14">
        <f t="shared" si="36"/>
        <v>-0.57886110820518177</v>
      </c>
      <c r="P96" s="14">
        <f t="shared" si="39"/>
        <v>912.96361709643236</v>
      </c>
      <c r="Q96" s="14">
        <f t="shared" si="40"/>
        <v>-45.620437956204384</v>
      </c>
    </row>
    <row r="97" spans="1:17" s="3" customFormat="1" ht="54">
      <c r="A97" s="10">
        <v>92</v>
      </c>
      <c r="B97" s="11" t="s">
        <v>194</v>
      </c>
      <c r="C97" s="12" t="s">
        <v>195</v>
      </c>
      <c r="D97" s="13">
        <v>175552</v>
      </c>
      <c r="E97" s="14">
        <f t="shared" si="30"/>
        <v>2.4537620849463464E-2</v>
      </c>
      <c r="F97" s="15">
        <v>740116</v>
      </c>
      <c r="G97" s="14">
        <f t="shared" si="33"/>
        <v>8.6581428397082924E-2</v>
      </c>
      <c r="H97" s="15">
        <v>85490</v>
      </c>
      <c r="I97" s="16">
        <f t="shared" si="34"/>
        <v>9.5790770028531189E-3</v>
      </c>
      <c r="J97" s="13">
        <v>93088</v>
      </c>
      <c r="K97" s="14">
        <f t="shared" si="37"/>
        <v>1.0316289457736171E-2</v>
      </c>
      <c r="L97" s="13">
        <v>69617</v>
      </c>
      <c r="M97" s="14">
        <f t="shared" si="38"/>
        <v>1.4731069386108788E-2</v>
      </c>
      <c r="N97" s="14">
        <f t="shared" si="35"/>
        <v>-76.280474952575005</v>
      </c>
      <c r="O97" s="14">
        <f t="shared" si="36"/>
        <v>765.73400397707337</v>
      </c>
      <c r="P97" s="14">
        <f t="shared" si="39"/>
        <v>-8.1621691302853225</v>
      </c>
      <c r="Q97" s="14">
        <f t="shared" si="40"/>
        <v>33.714466294152288</v>
      </c>
    </row>
    <row r="98" spans="1:17" s="3" customFormat="1" ht="54">
      <c r="A98" s="10">
        <v>93</v>
      </c>
      <c r="B98" s="11" t="s">
        <v>196</v>
      </c>
      <c r="C98" s="12" t="s">
        <v>197</v>
      </c>
      <c r="D98" s="13">
        <v>173547</v>
      </c>
      <c r="E98" s="14">
        <f t="shared" si="30"/>
        <v>2.4257373801277321E-2</v>
      </c>
      <c r="F98" s="15">
        <v>117147</v>
      </c>
      <c r="G98" s="14">
        <f t="shared" si="33"/>
        <v>1.3704276886911069E-2</v>
      </c>
      <c r="H98" s="15">
        <v>76305</v>
      </c>
      <c r="I98" s="16">
        <f t="shared" si="34"/>
        <v>8.5499060791052427E-3</v>
      </c>
      <c r="J98" s="13">
        <v>7494</v>
      </c>
      <c r="K98" s="14">
        <f t="shared" si="37"/>
        <v>8.3050740370697472E-4</v>
      </c>
      <c r="L98" s="13">
        <v>56350</v>
      </c>
      <c r="M98" s="14">
        <f t="shared" si="38"/>
        <v>1.1923750806659727E-2</v>
      </c>
      <c r="N98" s="14">
        <f t="shared" si="35"/>
        <v>48.144638787164844</v>
      </c>
      <c r="O98" s="14">
        <f t="shared" si="36"/>
        <v>53.52467072931001</v>
      </c>
      <c r="P98" s="14">
        <f t="shared" si="39"/>
        <v>918.21457165732591</v>
      </c>
      <c r="Q98" s="14">
        <f t="shared" si="40"/>
        <v>-86.700976042590952</v>
      </c>
    </row>
    <row r="99" spans="1:17" s="3" customFormat="1" ht="54">
      <c r="A99" s="10">
        <v>94</v>
      </c>
      <c r="B99" s="11" t="s">
        <v>198</v>
      </c>
      <c r="C99" s="12" t="s">
        <v>199</v>
      </c>
      <c r="D99" s="13">
        <v>173210</v>
      </c>
      <c r="E99" s="14">
        <f t="shared" si="30"/>
        <v>2.4210269933327831E-2</v>
      </c>
      <c r="F99" s="15">
        <v>64408</v>
      </c>
      <c r="G99" s="14">
        <f t="shared" si="33"/>
        <v>7.5346792127170825E-3</v>
      </c>
      <c r="H99" s="15">
        <v>131149</v>
      </c>
      <c r="I99" s="16">
        <f t="shared" si="34"/>
        <v>1.4695126562722935E-2</v>
      </c>
      <c r="J99" s="13">
        <v>87092</v>
      </c>
      <c r="K99" s="14">
        <f t="shared" si="37"/>
        <v>9.6517948763874886E-3</v>
      </c>
      <c r="L99" s="13">
        <v>14562</v>
      </c>
      <c r="M99" s="14">
        <f t="shared" si="38"/>
        <v>3.0813426663101853E-3</v>
      </c>
      <c r="N99" s="14">
        <f t="shared" si="35"/>
        <v>168.9262203452987</v>
      </c>
      <c r="O99" s="14">
        <f t="shared" si="36"/>
        <v>-50.889446354909303</v>
      </c>
      <c r="P99" s="14">
        <f t="shared" si="39"/>
        <v>50.586735865521518</v>
      </c>
      <c r="Q99" s="14">
        <f t="shared" si="40"/>
        <v>498.07718719956051</v>
      </c>
    </row>
    <row r="100" spans="1:17" s="3" customFormat="1" ht="40.5">
      <c r="A100" s="10">
        <v>95</v>
      </c>
      <c r="B100" s="11" t="s">
        <v>200</v>
      </c>
      <c r="C100" s="12" t="s">
        <v>201</v>
      </c>
      <c r="D100" s="13">
        <v>164892</v>
      </c>
      <c r="E100" s="14">
        <f t="shared" si="30"/>
        <v>2.3047629062099721E-2</v>
      </c>
      <c r="F100" s="15">
        <v>1711</v>
      </c>
      <c r="G100" s="14">
        <f t="shared" si="33"/>
        <v>2.001589264215459E-4</v>
      </c>
      <c r="H100" s="15">
        <v>18374</v>
      </c>
      <c r="I100" s="16">
        <f t="shared" si="34"/>
        <v>2.0587900438697299E-3</v>
      </c>
      <c r="J100" s="13">
        <v>47211</v>
      </c>
      <c r="K100" s="14">
        <f t="shared" si="37"/>
        <v>5.232063655779288E-3</v>
      </c>
      <c r="L100" s="13">
        <v>9201</v>
      </c>
      <c r="M100" s="14">
        <f t="shared" si="38"/>
        <v>1.946946427188574E-3</v>
      </c>
      <c r="N100" s="14">
        <f t="shared" si="35"/>
        <v>9537.1712448860308</v>
      </c>
      <c r="O100" s="14">
        <f t="shared" si="36"/>
        <v>-90.687928594753458</v>
      </c>
      <c r="P100" s="14">
        <f t="shared" si="39"/>
        <v>-61.081103980004656</v>
      </c>
      <c r="Q100" s="14">
        <f t="shared" si="40"/>
        <v>413.10727094880991</v>
      </c>
    </row>
    <row r="101" spans="1:17" s="3" customFormat="1" ht="27">
      <c r="A101" s="10">
        <v>96</v>
      </c>
      <c r="B101" s="11" t="s">
        <v>202</v>
      </c>
      <c r="C101" s="12" t="s">
        <v>203</v>
      </c>
      <c r="D101" s="13">
        <v>151917</v>
      </c>
      <c r="E101" s="14">
        <f t="shared" si="30"/>
        <v>2.1234060258999852E-2</v>
      </c>
      <c r="F101" s="15">
        <v>70721</v>
      </c>
      <c r="G101" s="14">
        <f t="shared" si="33"/>
        <v>8.2731966308931312E-3</v>
      </c>
      <c r="H101" s="15">
        <v>112704</v>
      </c>
      <c r="I101" s="16">
        <f t="shared" si="34"/>
        <v>1.262838103321509E-2</v>
      </c>
      <c r="J101" s="13">
        <v>83101</v>
      </c>
      <c r="K101" s="14">
        <f t="shared" si="37"/>
        <v>9.2095003676879242E-3</v>
      </c>
      <c r="L101" s="13">
        <v>115713</v>
      </c>
      <c r="M101" s="14">
        <f t="shared" si="38"/>
        <v>2.4485057268695955E-2</v>
      </c>
      <c r="N101" s="14">
        <f t="shared" si="35"/>
        <v>114.81172494732824</v>
      </c>
      <c r="O101" s="14">
        <f t="shared" si="36"/>
        <v>-37.250674332765477</v>
      </c>
      <c r="P101" s="14">
        <f t="shared" si="39"/>
        <v>35.622916691736563</v>
      </c>
      <c r="Q101" s="14">
        <f t="shared" si="40"/>
        <v>-28.183523026799062</v>
      </c>
    </row>
    <row r="102" spans="1:17" s="3" customFormat="1" ht="54">
      <c r="A102" s="10">
        <v>97</v>
      </c>
      <c r="B102" s="11" t="s">
        <v>204</v>
      </c>
      <c r="C102" s="12" t="s">
        <v>205</v>
      </c>
      <c r="D102" s="13">
        <v>148413</v>
      </c>
      <c r="E102" s="14">
        <f t="shared" si="30"/>
        <v>2.0744291851596229E-2</v>
      </c>
      <c r="F102" s="15">
        <v>16726</v>
      </c>
      <c r="G102" s="14">
        <f t="shared" si="33"/>
        <v>1.9566675647731016E-3</v>
      </c>
      <c r="H102" s="15">
        <v>49295</v>
      </c>
      <c r="I102" s="16">
        <f t="shared" si="34"/>
        <v>5.523460063816172E-3</v>
      </c>
      <c r="J102" s="13">
        <v>43487</v>
      </c>
      <c r="K102" s="14">
        <f t="shared" si="37"/>
        <v>4.8193588824399797E-3</v>
      </c>
      <c r="L102" s="13">
        <v>45430</v>
      </c>
      <c r="M102" s="14">
        <f t="shared" si="38"/>
        <v>9.6130612093443014E-3</v>
      </c>
      <c r="N102" s="14">
        <f t="shared" si="35"/>
        <v>787.3191438479015</v>
      </c>
      <c r="O102" s="14">
        <f t="shared" si="36"/>
        <v>-66.069581093417185</v>
      </c>
      <c r="P102" s="14">
        <f t="shared" si="39"/>
        <v>13.355715501184262</v>
      </c>
      <c r="Q102" s="14">
        <f t="shared" si="40"/>
        <v>-4.2769095311468188</v>
      </c>
    </row>
    <row r="103" spans="1:17" s="3" customFormat="1" ht="54">
      <c r="A103" s="10">
        <v>98</v>
      </c>
      <c r="B103" s="11" t="s">
        <v>206</v>
      </c>
      <c r="C103" s="12" t="s">
        <v>207</v>
      </c>
      <c r="D103" s="13">
        <v>143705</v>
      </c>
      <c r="E103" s="14">
        <f t="shared" si="30"/>
        <v>2.0086235441192056E-2</v>
      </c>
      <c r="F103" s="15">
        <v>137748</v>
      </c>
      <c r="G103" s="14">
        <f t="shared" si="33"/>
        <v>1.6114255871838169E-2</v>
      </c>
      <c r="H103" s="15">
        <v>10645</v>
      </c>
      <c r="I103" s="16">
        <f t="shared" si="34"/>
        <v>1.1927626002499877E-3</v>
      </c>
      <c r="J103" s="13">
        <v>90980</v>
      </c>
      <c r="K103" s="14">
        <f t="shared" si="37"/>
        <v>1.0082674618262686E-2</v>
      </c>
      <c r="L103" s="13">
        <v>55440</v>
      </c>
      <c r="M103" s="14">
        <f t="shared" si="38"/>
        <v>1.1731193340216776E-2</v>
      </c>
      <c r="N103" s="14">
        <f t="shared" si="35"/>
        <v>4.324563696024625</v>
      </c>
      <c r="O103" s="14">
        <f t="shared" si="36"/>
        <v>1194.0159699389385</v>
      </c>
      <c r="P103" s="14">
        <f t="shared" si="39"/>
        <v>-88.299626291492643</v>
      </c>
      <c r="Q103" s="14">
        <f t="shared" si="40"/>
        <v>64.105339105339098</v>
      </c>
    </row>
    <row r="104" spans="1:17" s="3" customFormat="1" ht="54">
      <c r="A104" s="10">
        <v>99</v>
      </c>
      <c r="B104" s="11" t="s">
        <v>208</v>
      </c>
      <c r="C104" s="12" t="s">
        <v>209</v>
      </c>
      <c r="D104" s="13">
        <v>140203</v>
      </c>
      <c r="E104" s="14">
        <f t="shared" si="30"/>
        <v>1.9596746581966178E-2</v>
      </c>
      <c r="F104" s="15">
        <v>64204</v>
      </c>
      <c r="G104" s="14">
        <f t="shared" si="33"/>
        <v>7.5108145598883303E-3</v>
      </c>
      <c r="H104" s="15">
        <v>140087</v>
      </c>
      <c r="I104" s="16">
        <f t="shared" si="34"/>
        <v>1.5696621360377645E-2</v>
      </c>
      <c r="J104" s="13">
        <v>148085</v>
      </c>
      <c r="K104" s="14">
        <f t="shared" si="37"/>
        <v>1.6411220827054623E-2</v>
      </c>
      <c r="L104" s="13">
        <v>95478</v>
      </c>
      <c r="M104" s="14">
        <f t="shared" si="38"/>
        <v>2.0203298660483718E-2</v>
      </c>
      <c r="N104" s="14">
        <f t="shared" si="35"/>
        <v>118.3711295246402</v>
      </c>
      <c r="O104" s="14">
        <f t="shared" si="36"/>
        <v>-54.168481015369025</v>
      </c>
      <c r="P104" s="14">
        <f t="shared" si="39"/>
        <v>-5.4009521558564337</v>
      </c>
      <c r="Q104" s="14">
        <f t="shared" si="40"/>
        <v>55.098556735583067</v>
      </c>
    </row>
    <row r="105" spans="1:17" s="3" customFormat="1" ht="54">
      <c r="A105" s="10">
        <v>100</v>
      </c>
      <c r="B105" s="11" t="s">
        <v>210</v>
      </c>
      <c r="C105" s="12" t="s">
        <v>211</v>
      </c>
      <c r="D105" s="13">
        <v>138054</v>
      </c>
      <c r="E105" s="14">
        <f t="shared" si="30"/>
        <v>1.9296372064982623E-2</v>
      </c>
      <c r="F105" s="15">
        <v>178864</v>
      </c>
      <c r="G105" s="14">
        <f t="shared" si="33"/>
        <v>2.0924153252754756E-2</v>
      </c>
      <c r="H105" s="15">
        <v>69531</v>
      </c>
      <c r="I105" s="16">
        <f t="shared" si="34"/>
        <v>7.790885519772842E-3</v>
      </c>
      <c r="J105" s="13">
        <v>76349</v>
      </c>
      <c r="K105" s="14">
        <f t="shared" si="37"/>
        <v>8.4612236143079556E-3</v>
      </c>
      <c r="L105" s="13">
        <v>91106</v>
      </c>
      <c r="M105" s="14">
        <f t="shared" si="38"/>
        <v>1.9278176415111644E-2</v>
      </c>
      <c r="N105" s="14">
        <f t="shared" si="35"/>
        <v>-22.816217908578587</v>
      </c>
      <c r="O105" s="14">
        <f t="shared" si="36"/>
        <v>157.24353166213632</v>
      </c>
      <c r="P105" s="14">
        <f t="shared" si="39"/>
        <v>-8.9300449252773451</v>
      </c>
      <c r="Q105" s="14">
        <f t="shared" si="40"/>
        <v>-16.197615963822358</v>
      </c>
    </row>
    <row r="106" spans="1:17" s="3" customFormat="1" ht="54">
      <c r="A106" s="10">
        <v>101</v>
      </c>
      <c r="B106" s="11" t="s">
        <v>212</v>
      </c>
      <c r="C106" s="12" t="s">
        <v>213</v>
      </c>
      <c r="D106" s="13">
        <v>138050</v>
      </c>
      <c r="E106" s="14">
        <f t="shared" si="30"/>
        <v>1.9295812968627139E-2</v>
      </c>
      <c r="F106" s="15">
        <v>66754</v>
      </c>
      <c r="G106" s="14">
        <f t="shared" si="33"/>
        <v>7.8091227202477355E-3</v>
      </c>
      <c r="H106" s="15">
        <v>52844</v>
      </c>
      <c r="I106" s="16">
        <f t="shared" si="34"/>
        <v>5.921122296628497E-3</v>
      </c>
      <c r="J106" s="13">
        <v>323388</v>
      </c>
      <c r="K106" s="14">
        <f t="shared" si="37"/>
        <v>3.5838821493193375E-2</v>
      </c>
      <c r="L106" s="13">
        <v>274253</v>
      </c>
      <c r="M106" s="14">
        <f t="shared" si="38"/>
        <v>5.8032376752064775E-2</v>
      </c>
      <c r="N106" s="14">
        <f t="shared" si="35"/>
        <v>106.80408664649309</v>
      </c>
      <c r="O106" s="14">
        <f t="shared" si="36"/>
        <v>26.322761335250924</v>
      </c>
      <c r="P106" s="14">
        <f t="shared" si="39"/>
        <v>-83.659257610053558</v>
      </c>
      <c r="Q106" s="14">
        <f t="shared" si="40"/>
        <v>17.915938932299738</v>
      </c>
    </row>
    <row r="107" spans="1:17" s="3" customFormat="1" ht="54">
      <c r="A107" s="10">
        <v>102</v>
      </c>
      <c r="B107" s="11" t="s">
        <v>214</v>
      </c>
      <c r="C107" s="12" t="s">
        <v>215</v>
      </c>
      <c r="D107" s="13">
        <v>137656</v>
      </c>
      <c r="E107" s="14">
        <f t="shared" si="30"/>
        <v>1.9240741977612007E-2</v>
      </c>
      <c r="F107" s="15">
        <v>230219</v>
      </c>
      <c r="G107" s="14">
        <f t="shared" si="33"/>
        <v>2.693184563520858E-2</v>
      </c>
      <c r="H107" s="15">
        <v>299505</v>
      </c>
      <c r="I107" s="16">
        <f t="shared" si="34"/>
        <v>3.3559263747099354E-2</v>
      </c>
      <c r="J107" s="13">
        <v>190038</v>
      </c>
      <c r="K107" s="14">
        <f t="shared" si="37"/>
        <v>2.1060577259896726E-2</v>
      </c>
      <c r="L107" s="13">
        <v>110052</v>
      </c>
      <c r="M107" s="14">
        <f t="shared" si="38"/>
        <v>2.328718054613161E-2</v>
      </c>
      <c r="N107" s="14">
        <f t="shared" si="35"/>
        <v>-40.206499029185252</v>
      </c>
      <c r="O107" s="14">
        <f t="shared" si="36"/>
        <v>-23.133503614296924</v>
      </c>
      <c r="P107" s="14">
        <f t="shared" si="39"/>
        <v>57.602689988318126</v>
      </c>
      <c r="Q107" s="14">
        <f t="shared" si="40"/>
        <v>72.680187547704719</v>
      </c>
    </row>
    <row r="108" spans="1:17" s="3" customFormat="1" ht="54">
      <c r="A108" s="10">
        <v>103</v>
      </c>
      <c r="B108" s="21" t="s">
        <v>216</v>
      </c>
      <c r="C108" s="24" t="s">
        <v>217</v>
      </c>
      <c r="D108" s="13">
        <v>132388</v>
      </c>
      <c r="E108" s="14">
        <f t="shared" si="30"/>
        <v>1.8504412077440129E-2</v>
      </c>
      <c r="F108" s="22"/>
      <c r="G108" s="22"/>
      <c r="H108" s="22"/>
      <c r="I108" s="25"/>
      <c r="J108" s="23">
        <v>1926</v>
      </c>
      <c r="K108" s="26">
        <f t="shared" si="37"/>
        <v>2.1344505731780536E-4</v>
      </c>
      <c r="L108" s="27"/>
      <c r="M108" s="26"/>
      <c r="N108" s="14"/>
      <c r="O108" s="14"/>
      <c r="P108" s="14">
        <f t="shared" si="39"/>
        <v>-100</v>
      </c>
      <c r="Q108" s="26"/>
    </row>
    <row r="109" spans="1:17" s="3" customFormat="1" ht="54">
      <c r="A109" s="10">
        <v>104</v>
      </c>
      <c r="B109" s="11" t="s">
        <v>218</v>
      </c>
      <c r="C109" s="12" t="s">
        <v>219</v>
      </c>
      <c r="D109" s="13">
        <v>129233</v>
      </c>
      <c r="E109" s="14">
        <f t="shared" si="30"/>
        <v>1.8063424827052452E-2</v>
      </c>
      <c r="F109" s="15">
        <v>36481</v>
      </c>
      <c r="G109" s="14">
        <f>PRODUCT(F109,1/854820732,100)</f>
        <v>4.2676784306162575E-3</v>
      </c>
      <c r="H109" s="15">
        <v>338</v>
      </c>
      <c r="I109" s="16">
        <f>PRODUCT(H109,100,1/892465944)</f>
        <v>3.787259360117387E-5</v>
      </c>
      <c r="J109" s="13">
        <v>750</v>
      </c>
      <c r="K109" s="14">
        <f t="shared" si="37"/>
        <v>8.3117234158023887E-5</v>
      </c>
      <c r="L109" s="13">
        <v>423</v>
      </c>
      <c r="M109" s="14">
        <f>PRODUCT(L109,100,1/472586193)</f>
        <v>8.9507481654251363E-5</v>
      </c>
      <c r="N109" s="14">
        <f>PRODUCT(D109-F109,100,1/F109)</f>
        <v>254.24741646336452</v>
      </c>
      <c r="O109" s="14">
        <f>PRODUCT(F109-H109,100,1/H109)</f>
        <v>10693.195266272189</v>
      </c>
      <c r="P109" s="14">
        <f t="shared" si="39"/>
        <v>-54.93333333333333</v>
      </c>
      <c r="Q109" s="14">
        <f>PRODUCT(J109-L109,100,1/L109)</f>
        <v>77.304964539007088</v>
      </c>
    </row>
    <row r="110" spans="1:17" s="3" customFormat="1">
      <c r="A110" s="10">
        <v>105</v>
      </c>
      <c r="B110" s="11" t="s">
        <v>26</v>
      </c>
      <c r="C110" s="12" t="s">
        <v>27</v>
      </c>
      <c r="D110" s="13">
        <v>129162</v>
      </c>
      <c r="E110" s="14">
        <f t="shared" si="30"/>
        <v>1.8053500866742619E-2</v>
      </c>
      <c r="F110" s="15">
        <v>64741</v>
      </c>
      <c r="G110" s="14">
        <f>PRODUCT(F110,1/854820732,100)</f>
        <v>7.5736347489522519E-3</v>
      </c>
      <c r="H110" s="15">
        <v>15986624</v>
      </c>
      <c r="I110" s="16">
        <f>PRODUCT(H110,100,1/892465944)</f>
        <v>1.7912867272389723</v>
      </c>
      <c r="J110" s="13">
        <v>226383</v>
      </c>
      <c r="K110" s="14">
        <f t="shared" si="37"/>
        <v>2.5088438427194566E-2</v>
      </c>
      <c r="L110" s="13">
        <v>6671467</v>
      </c>
      <c r="M110" s="14">
        <f>PRODUCT(L110,100,1/472586193)</f>
        <v>1.4116931681074312</v>
      </c>
      <c r="N110" s="14">
        <f>PRODUCT(D110-F110,100,1/F110)</f>
        <v>99.505722803169547</v>
      </c>
      <c r="O110" s="14">
        <f>PRODUCT(F110-H110,100,1/H110)</f>
        <v>-99.595030195243226</v>
      </c>
      <c r="P110" s="14">
        <f t="shared" si="39"/>
        <v>6961.759937804517</v>
      </c>
      <c r="Q110" s="14">
        <f>PRODUCT(J110-L110,100,1/L110)</f>
        <v>-96.606698346855339</v>
      </c>
    </row>
    <row r="111" spans="1:17" s="3" customFormat="1" ht="54">
      <c r="A111" s="10">
        <v>106</v>
      </c>
      <c r="B111" s="11" t="s">
        <v>220</v>
      </c>
      <c r="C111" s="12" t="s">
        <v>221</v>
      </c>
      <c r="D111" s="13">
        <v>125007</v>
      </c>
      <c r="E111" s="14">
        <f t="shared" si="30"/>
        <v>1.7472739527484047E-2</v>
      </c>
      <c r="F111" s="15">
        <v>250169</v>
      </c>
      <c r="G111" s="14">
        <f>PRODUCT(F111,1/854820732,100)</f>
        <v>2.9265668301549808E-2</v>
      </c>
      <c r="H111" s="15">
        <v>69865</v>
      </c>
      <c r="I111" s="16">
        <f>PRODUCT(H111,100,1/892465944)</f>
        <v>7.828309917000037E-3</v>
      </c>
      <c r="J111" s="13">
        <v>16893</v>
      </c>
      <c r="K111" s="14">
        <f t="shared" si="37"/>
        <v>1.8721325821753302E-3</v>
      </c>
      <c r="L111" s="13">
        <v>35245</v>
      </c>
      <c r="M111" s="14">
        <f>PRODUCT(L111,100,1/472586193)</f>
        <v>7.4578987964635688E-3</v>
      </c>
      <c r="N111" s="14">
        <f>PRODUCT(D111-F111,100,1/F111)</f>
        <v>-50.030979058156682</v>
      </c>
      <c r="O111" s="14">
        <f>PRODUCT(F111-H111,100,1/H111)</f>
        <v>258.07485865597937</v>
      </c>
      <c r="P111" s="14">
        <f t="shared" si="39"/>
        <v>313.5736695672764</v>
      </c>
      <c r="Q111" s="14">
        <f>PRODUCT(J111-L111,100,1/L111)</f>
        <v>-52.069797134345293</v>
      </c>
    </row>
    <row r="112" spans="1:17" s="3" customFormat="1" ht="40.5">
      <c r="A112" s="10">
        <v>107</v>
      </c>
      <c r="B112" s="11" t="s">
        <v>222</v>
      </c>
      <c r="C112" s="12" t="s">
        <v>223</v>
      </c>
      <c r="D112" s="13">
        <v>123776</v>
      </c>
      <c r="E112" s="14">
        <f t="shared" si="30"/>
        <v>1.7300677624083976E-2</v>
      </c>
      <c r="F112" s="15">
        <v>226398</v>
      </c>
      <c r="G112" s="14">
        <f>PRODUCT(F112,1/854820732,100)</f>
        <v>2.6484851329038665E-2</v>
      </c>
      <c r="H112" s="15">
        <v>107500</v>
      </c>
      <c r="I112" s="16">
        <f>PRODUCT(H112,100,1/892465944)</f>
        <v>1.2045277550669205E-2</v>
      </c>
      <c r="J112" s="13">
        <v>153480</v>
      </c>
      <c r="K112" s="14">
        <f t="shared" si="37"/>
        <v>1.7009110798098009E-2</v>
      </c>
      <c r="L112" s="13">
        <v>75113</v>
      </c>
      <c r="M112" s="14">
        <f>PRODUCT(L112,100,1/472586193)</f>
        <v>1.589403184277963E-2</v>
      </c>
      <c r="N112" s="14">
        <f>PRODUCT(D112-F112,100,1/F112)</f>
        <v>-45.328138941156723</v>
      </c>
      <c r="O112" s="14">
        <f>PRODUCT(F112-H112,100,1/H112)</f>
        <v>110.60279069767442</v>
      </c>
      <c r="P112" s="14">
        <f t="shared" si="39"/>
        <v>-29.958300755798799</v>
      </c>
      <c r="Q112" s="14">
        <f>PRODUCT(J112-L112,100,1/L112)</f>
        <v>104.3321395763716</v>
      </c>
    </row>
    <row r="113" spans="1:17" s="3" customFormat="1">
      <c r="A113" s="10">
        <v>108</v>
      </c>
      <c r="B113" s="28" t="s">
        <v>224</v>
      </c>
      <c r="C113" s="29" t="s">
        <v>225</v>
      </c>
      <c r="D113" s="13">
        <v>120000</v>
      </c>
      <c r="E113" s="14">
        <f t="shared" si="30"/>
        <v>1.6772890664507472E-2</v>
      </c>
      <c r="F113" s="15"/>
      <c r="G113" s="14"/>
      <c r="H113" s="15"/>
      <c r="I113" s="16"/>
      <c r="J113" s="13"/>
      <c r="K113" s="14"/>
      <c r="L113" s="13"/>
      <c r="M113" s="14"/>
      <c r="N113" s="14"/>
      <c r="O113" s="14"/>
      <c r="P113" s="14"/>
      <c r="Q113" s="14"/>
    </row>
    <row r="114" spans="1:17" s="3" customFormat="1" ht="54">
      <c r="A114" s="10">
        <v>109</v>
      </c>
      <c r="B114" s="11" t="s">
        <v>226</v>
      </c>
      <c r="C114" s="12" t="s">
        <v>227</v>
      </c>
      <c r="D114" s="13">
        <v>119657</v>
      </c>
      <c r="E114" s="14">
        <f t="shared" si="30"/>
        <v>1.6724948152024757E-2</v>
      </c>
      <c r="F114" s="15">
        <v>397476</v>
      </c>
      <c r="G114" s="14">
        <f>PRODUCT(F114,1/854820732,100)</f>
        <v>4.6498170332162699E-2</v>
      </c>
      <c r="H114" s="15">
        <v>475820</v>
      </c>
      <c r="I114" s="16">
        <f>PRODUCT(H114,100,1/892465944)</f>
        <v>5.3315199666599263E-2</v>
      </c>
      <c r="J114" s="13">
        <v>196772</v>
      </c>
      <c r="K114" s="14">
        <f>PRODUCT(J114,100,1/902339939)</f>
        <v>2.1806859199656903E-2</v>
      </c>
      <c r="L114" s="13">
        <v>7823</v>
      </c>
      <c r="M114" s="14">
        <f>PRODUCT(L114,100,1/472586193)</f>
        <v>1.6553594065749609E-3</v>
      </c>
      <c r="N114" s="14">
        <f>PRODUCT(D114-F114,100,1/F114)</f>
        <v>-69.895792450361782</v>
      </c>
      <c r="O114" s="14">
        <f>PRODUCT(F114-H114,100,1/H114)</f>
        <v>-16.465049808751207</v>
      </c>
      <c r="P114" s="14">
        <f>PRODUCT(H114-J114,100,1/J114)</f>
        <v>141.81285955318845</v>
      </c>
      <c r="Q114" s="14">
        <f>PRODUCT(J114-L114,100,1/L114)</f>
        <v>2415.3010354084113</v>
      </c>
    </row>
    <row r="115" spans="1:17" s="3" customFormat="1" ht="40.5">
      <c r="A115" s="10">
        <v>110</v>
      </c>
      <c r="B115" s="11" t="s">
        <v>228</v>
      </c>
      <c r="C115" s="12" t="s">
        <v>229</v>
      </c>
      <c r="D115" s="13">
        <v>118449</v>
      </c>
      <c r="E115" s="14">
        <f t="shared" si="30"/>
        <v>1.6556101052668717E-2</v>
      </c>
      <c r="F115" s="15">
        <v>41285</v>
      </c>
      <c r="G115" s="14">
        <f>PRODUCT(F115,1/854820732,100)</f>
        <v>4.8296676080149164E-3</v>
      </c>
      <c r="H115" s="15">
        <v>4177</v>
      </c>
      <c r="I115" s="16">
        <f>PRODUCT(H115,100,1/892465944)</f>
        <v>4.6802906352693275E-4</v>
      </c>
      <c r="J115" s="13">
        <v>6720</v>
      </c>
      <c r="K115" s="14">
        <f>PRODUCT(J115,100,1/902339939)</f>
        <v>7.4473041805589414E-4</v>
      </c>
      <c r="L115" s="13">
        <v>8680</v>
      </c>
      <c r="M115" s="14">
        <f>PRODUCT(L115,100,1/472586193)</f>
        <v>1.8367019876096972E-3</v>
      </c>
      <c r="N115" s="14">
        <f>PRODUCT(D115-F115,100,1/F115)</f>
        <v>186.90565580719388</v>
      </c>
      <c r="O115" s="14">
        <f>PRODUCT(F115-H115,100,1/H115)</f>
        <v>888.38879578644958</v>
      </c>
      <c r="P115" s="14">
        <f>PRODUCT(H115-J115,100,1/J115)</f>
        <v>-37.842261904761905</v>
      </c>
      <c r="Q115" s="14">
        <f>PRODUCT(J115-L115,100,1/L115)</f>
        <v>-22.580645161290324</v>
      </c>
    </row>
    <row r="116" spans="1:17" s="3" customFormat="1">
      <c r="A116" s="10">
        <v>111</v>
      </c>
      <c r="B116" s="11" t="s">
        <v>230</v>
      </c>
      <c r="C116" s="12" t="s">
        <v>231</v>
      </c>
      <c r="D116" s="13">
        <v>117878</v>
      </c>
      <c r="E116" s="14">
        <f t="shared" si="30"/>
        <v>1.6476290047923434E-2</v>
      </c>
      <c r="F116" s="15">
        <v>47500</v>
      </c>
      <c r="G116" s="14">
        <f>PRODUCT(F116,1/854820732,100)</f>
        <v>5.5567206341457804E-3</v>
      </c>
      <c r="H116" s="15">
        <v>118040</v>
      </c>
      <c r="I116" s="16">
        <f>PRODUCT(H116,100,1/892465944)</f>
        <v>1.3226274996102259E-2</v>
      </c>
      <c r="J116" s="13">
        <v>120349</v>
      </c>
      <c r="K116" s="14">
        <f>PRODUCT(J116,100,1/902339939)</f>
        <v>1.3337434684912023E-2</v>
      </c>
      <c r="L116" s="30"/>
      <c r="M116" s="14"/>
      <c r="N116" s="14">
        <f>PRODUCT(D116-F116,100,1/F116)</f>
        <v>148.1642105263158</v>
      </c>
      <c r="O116" s="14">
        <f>PRODUCT(F116-H116,100,1/H116)</f>
        <v>-59.759403592002712</v>
      </c>
      <c r="P116" s="14">
        <f>PRODUCT(H116-J116,100,1/J116)</f>
        <v>-1.9185867767908336</v>
      </c>
      <c r="Q116" s="14"/>
    </row>
    <row r="117" spans="1:17" s="3" customFormat="1" ht="27">
      <c r="A117" s="10">
        <v>112</v>
      </c>
      <c r="B117" s="11" t="s">
        <v>232</v>
      </c>
      <c r="C117" s="12" t="s">
        <v>233</v>
      </c>
      <c r="D117" s="13">
        <v>116733</v>
      </c>
      <c r="E117" s="14">
        <f t="shared" si="30"/>
        <v>1.6316248716166257E-2</v>
      </c>
      <c r="F117" s="15">
        <v>233822</v>
      </c>
      <c r="G117" s="14">
        <f>PRODUCT(F117,1/854820732,100)</f>
        <v>2.7353337518257571E-2</v>
      </c>
      <c r="H117" s="15">
        <v>516865</v>
      </c>
      <c r="I117" s="16">
        <f>PRODUCT(H117,100,1/892465944)</f>
        <v>5.7914254709085011E-2</v>
      </c>
      <c r="J117" s="13">
        <v>61236</v>
      </c>
      <c r="K117" s="14">
        <f>PRODUCT(J117,100,1/902339939)</f>
        <v>6.7863559345343345E-3</v>
      </c>
      <c r="L117" s="13">
        <v>531778</v>
      </c>
      <c r="M117" s="14">
        <f>PRODUCT(L117,100,1/472586193)</f>
        <v>0.11252508174736285</v>
      </c>
      <c r="N117" s="14">
        <f>PRODUCT(D117-F117,100,1/F117)</f>
        <v>-50.076126284096453</v>
      </c>
      <c r="O117" s="14">
        <f>PRODUCT(F117-H117,100,1/H117)</f>
        <v>-54.761494781035672</v>
      </c>
      <c r="P117" s="14">
        <f>PRODUCT(H117-J117,100,1/J117)</f>
        <v>744.05415115291657</v>
      </c>
      <c r="Q117" s="14">
        <f>PRODUCT(J117-L117,100,1/L117)</f>
        <v>-88.484668414263098</v>
      </c>
    </row>
    <row r="118" spans="1:17" s="3" customFormat="1" ht="40.5">
      <c r="A118" s="10">
        <v>113</v>
      </c>
      <c r="B118" s="11" t="s">
        <v>234</v>
      </c>
      <c r="C118" s="12" t="s">
        <v>235</v>
      </c>
      <c r="D118" s="13">
        <v>108182</v>
      </c>
      <c r="E118" s="14">
        <f t="shared" si="30"/>
        <v>1.5121040482231229E-2</v>
      </c>
      <c r="F118" s="15">
        <v>13391</v>
      </c>
      <c r="G118" s="14">
        <f>PRODUCT(F118,1/854820732,100)</f>
        <v>1.5665272844599188E-3</v>
      </c>
      <c r="H118" s="15">
        <v>15038</v>
      </c>
      <c r="I118" s="16">
        <f>PRODUCT(H118,100,1/892465944)</f>
        <v>1.6849942679717535E-3</v>
      </c>
      <c r="J118" s="13">
        <v>17079</v>
      </c>
      <c r="K118" s="14">
        <f>PRODUCT(J118,100,1/902339939)</f>
        <v>1.8927456562465202E-3</v>
      </c>
      <c r="L118" s="13">
        <v>20534</v>
      </c>
      <c r="M118" s="14">
        <f>PRODUCT(L118,100,1/472586193)</f>
        <v>4.3450274900434932E-3</v>
      </c>
      <c r="N118" s="14">
        <f>PRODUCT(D118-F118,100,1/F118)</f>
        <v>707.87095810619064</v>
      </c>
      <c r="O118" s="14">
        <f>PRODUCT(F118-H118,100,1/H118)</f>
        <v>-10.952254289134194</v>
      </c>
      <c r="P118" s="14">
        <f>PRODUCT(H118-J118,100,1/J118)</f>
        <v>-11.950348381052756</v>
      </c>
      <c r="Q118" s="14">
        <f>PRODUCT(J118-L118,100,1/L118)</f>
        <v>-16.825752410636017</v>
      </c>
    </row>
    <row r="119" spans="1:17" s="3" customFormat="1">
      <c r="A119" s="10">
        <v>114</v>
      </c>
      <c r="B119" s="28" t="s">
        <v>236</v>
      </c>
      <c r="C119" s="29" t="s">
        <v>237</v>
      </c>
      <c r="D119" s="13">
        <v>106185</v>
      </c>
      <c r="E119" s="14">
        <f t="shared" si="30"/>
        <v>1.4841911626756049E-2</v>
      </c>
      <c r="F119" s="22"/>
      <c r="G119" s="22"/>
      <c r="H119" s="22"/>
      <c r="I119" s="25"/>
      <c r="J119" s="23"/>
      <c r="K119" s="26"/>
      <c r="L119" s="23"/>
      <c r="M119" s="26"/>
      <c r="N119" s="14"/>
      <c r="O119" s="14"/>
      <c r="P119" s="14"/>
      <c r="Q119" s="26"/>
    </row>
    <row r="120" spans="1:17" s="3" customFormat="1" ht="27">
      <c r="A120" s="10">
        <v>115</v>
      </c>
      <c r="B120" s="11" t="s">
        <v>238</v>
      </c>
      <c r="C120" s="12" t="s">
        <v>239</v>
      </c>
      <c r="D120" s="13">
        <v>106166</v>
      </c>
      <c r="E120" s="14">
        <f t="shared" si="30"/>
        <v>1.4839255919067504E-2</v>
      </c>
      <c r="F120" s="15">
        <v>35680</v>
      </c>
      <c r="G120" s="14">
        <f t="shared" ref="G120:G125" si="41">PRODUCT(F120,1/854820732,100)</f>
        <v>4.1739745731857146E-3</v>
      </c>
      <c r="H120" s="15">
        <v>98993</v>
      </c>
      <c r="I120" s="16">
        <f>PRODUCT(H120,100,1/892465944)</f>
        <v>1.1092075912310666E-2</v>
      </c>
      <c r="J120" s="13">
        <v>175714</v>
      </c>
      <c r="K120" s="14">
        <f>PRODUCT(J120,100,1/902339939)</f>
        <v>1.9473148910457348E-2</v>
      </c>
      <c r="L120" s="13">
        <v>88328</v>
      </c>
      <c r="M120" s="14">
        <f>PRODUCT(L120,100,1/472586193)</f>
        <v>1.8690347138431949E-2</v>
      </c>
      <c r="N120" s="14">
        <f t="shared" ref="N120:N125" si="42">PRODUCT(D120-F120,100,1/F120)</f>
        <v>197.55044843049328</v>
      </c>
      <c r="O120" s="14">
        <f>PRODUCT(F120-H120,100,1/H120)</f>
        <v>-63.957047468002784</v>
      </c>
      <c r="P120" s="14">
        <f>PRODUCT(H120-J120,100,1/J120)</f>
        <v>-43.662428719396296</v>
      </c>
      <c r="Q120" s="14">
        <f>PRODUCT(J120-L120,100,1/L120)</f>
        <v>98.933520514446158</v>
      </c>
    </row>
    <row r="121" spans="1:17" s="3" customFormat="1">
      <c r="A121" s="10">
        <v>116</v>
      </c>
      <c r="B121" s="19" t="s">
        <v>240</v>
      </c>
      <c r="C121" s="18" t="s">
        <v>241</v>
      </c>
      <c r="D121" s="13">
        <v>105751</v>
      </c>
      <c r="E121" s="14">
        <f t="shared" si="30"/>
        <v>1.4781249672186081E-2</v>
      </c>
      <c r="F121" s="15">
        <v>358508</v>
      </c>
      <c r="G121" s="14">
        <f t="shared" si="41"/>
        <v>4.1939553707501798E-2</v>
      </c>
      <c r="H121" s="15"/>
      <c r="I121" s="16"/>
      <c r="J121" s="13"/>
      <c r="K121" s="14"/>
      <c r="L121" s="13"/>
      <c r="M121" s="14"/>
      <c r="N121" s="14">
        <f t="shared" si="42"/>
        <v>-70.502471353498393</v>
      </c>
      <c r="O121" s="14"/>
      <c r="P121" s="14"/>
      <c r="Q121" s="14"/>
    </row>
    <row r="122" spans="1:17" s="3" customFormat="1" ht="40.5">
      <c r="A122" s="10">
        <v>117</v>
      </c>
      <c r="B122" s="11" t="s">
        <v>242</v>
      </c>
      <c r="C122" s="12" t="s">
        <v>243</v>
      </c>
      <c r="D122" s="13">
        <v>104244</v>
      </c>
      <c r="E122" s="14">
        <f t="shared" si="30"/>
        <v>1.4570610120257644E-2</v>
      </c>
      <c r="F122" s="15">
        <v>22852</v>
      </c>
      <c r="G122" s="14">
        <f t="shared" si="41"/>
        <v>2.6733090511894607E-3</v>
      </c>
      <c r="H122" s="15">
        <v>21051</v>
      </c>
      <c r="I122" s="16">
        <f>PRODUCT(H122,100,1/892465944)</f>
        <v>2.3587454671547669E-3</v>
      </c>
      <c r="J122" s="13">
        <v>4843</v>
      </c>
      <c r="K122" s="14">
        <f t="shared" ref="K122:K151" si="43">PRODUCT(J122,100,1/902339939)</f>
        <v>5.367156867030796E-4</v>
      </c>
      <c r="L122" s="13"/>
      <c r="M122" s="14"/>
      <c r="N122" s="14">
        <f t="shared" si="42"/>
        <v>356.17013828111328</v>
      </c>
      <c r="O122" s="14">
        <f>PRODUCT(F122-H122,100,1/H122)</f>
        <v>8.5554130445109493</v>
      </c>
      <c r="P122" s="14">
        <f t="shared" ref="P122:P151" si="44">PRODUCT(H122-J122,100,1/J122)</f>
        <v>334.66859384678918</v>
      </c>
      <c r="Q122" s="14"/>
    </row>
    <row r="123" spans="1:17" s="3" customFormat="1" ht="54">
      <c r="A123" s="10">
        <v>118</v>
      </c>
      <c r="B123" s="11" t="s">
        <v>244</v>
      </c>
      <c r="C123" s="12" t="s">
        <v>245</v>
      </c>
      <c r="D123" s="13">
        <v>102270</v>
      </c>
      <c r="E123" s="14">
        <f t="shared" si="30"/>
        <v>1.4294696068826494E-2</v>
      </c>
      <c r="F123" s="15">
        <v>28</v>
      </c>
      <c r="G123" s="14">
        <f t="shared" si="41"/>
        <v>3.2755405843385655E-6</v>
      </c>
      <c r="H123" s="15">
        <v>28763</v>
      </c>
      <c r="I123" s="16">
        <f>PRODUCT(H123,100,1/892465944)</f>
        <v>3.222868076185101E-3</v>
      </c>
      <c r="J123" s="13">
        <v>220</v>
      </c>
      <c r="K123" s="14">
        <f t="shared" si="43"/>
        <v>2.4381055353020344E-5</v>
      </c>
      <c r="L123" s="13">
        <v>4815</v>
      </c>
      <c r="M123" s="14">
        <f>PRODUCT(L123,100,1/472586193)</f>
        <v>1.0188617592558401E-3</v>
      </c>
      <c r="N123" s="14">
        <f t="shared" si="42"/>
        <v>365150</v>
      </c>
      <c r="O123" s="14">
        <f>PRODUCT(F123-H123,100,1/H123)</f>
        <v>-99.902652713555611</v>
      </c>
      <c r="P123" s="14">
        <f t="shared" si="44"/>
        <v>12974.090909090908</v>
      </c>
      <c r="Q123" s="14">
        <f>PRODUCT(J123-L123,100,1/L123)</f>
        <v>-95.43094496365525</v>
      </c>
    </row>
    <row r="124" spans="1:17" s="3" customFormat="1" ht="27">
      <c r="A124" s="10">
        <v>119</v>
      </c>
      <c r="B124" s="11" t="s">
        <v>246</v>
      </c>
      <c r="C124" s="12" t="s">
        <v>247</v>
      </c>
      <c r="D124" s="13">
        <v>101752</v>
      </c>
      <c r="E124" s="14">
        <f t="shared" si="30"/>
        <v>1.422229309079137E-2</v>
      </c>
      <c r="F124" s="15">
        <v>39107</v>
      </c>
      <c r="G124" s="14">
        <f t="shared" si="41"/>
        <v>4.5748773439902952E-3</v>
      </c>
      <c r="H124" s="15">
        <v>72039</v>
      </c>
      <c r="I124" s="16">
        <f>PRODUCT(H124,100,1/892465944)</f>
        <v>8.071904646257292E-3</v>
      </c>
      <c r="J124" s="13">
        <v>81451</v>
      </c>
      <c r="K124" s="14">
        <f t="shared" si="43"/>
        <v>9.0266424525402723E-3</v>
      </c>
      <c r="L124" s="13">
        <v>167200</v>
      </c>
      <c r="M124" s="14">
        <f>PRODUCT(L124,100,1/472586193)</f>
        <v>3.5379789438749004E-2</v>
      </c>
      <c r="N124" s="14">
        <f t="shared" si="42"/>
        <v>160.18871301812976</v>
      </c>
      <c r="O124" s="14">
        <f>PRODUCT(F124-H124,100,1/H124)</f>
        <v>-45.714127070059277</v>
      </c>
      <c r="P124" s="14">
        <f t="shared" si="44"/>
        <v>-11.555413684300991</v>
      </c>
      <c r="Q124" s="14">
        <f>PRODUCT(J124-L124,100,1/L124)</f>
        <v>-51.285287081339717</v>
      </c>
    </row>
    <row r="125" spans="1:17" s="3" customFormat="1" ht="54">
      <c r="A125" s="10">
        <v>120</v>
      </c>
      <c r="B125" s="11" t="s">
        <v>248</v>
      </c>
      <c r="C125" s="12" t="s">
        <v>249</v>
      </c>
      <c r="D125" s="13">
        <v>96341</v>
      </c>
      <c r="E125" s="14">
        <f t="shared" si="30"/>
        <v>1.3465975495910954E-2</v>
      </c>
      <c r="F125" s="15">
        <v>76705</v>
      </c>
      <c r="G125" s="14">
        <f t="shared" si="41"/>
        <v>8.9732264472032024E-3</v>
      </c>
      <c r="H125" s="15">
        <v>21195</v>
      </c>
      <c r="I125" s="16">
        <f>PRODUCT(H125,100,1/892465944)</f>
        <v>2.374880536617989E-3</v>
      </c>
      <c r="J125" s="13">
        <v>62998</v>
      </c>
      <c r="K125" s="14">
        <f t="shared" si="43"/>
        <v>6.981626023316252E-3</v>
      </c>
      <c r="L125" s="13">
        <v>24755</v>
      </c>
      <c r="M125" s="14">
        <f>PRODUCT(L125,100,1/472586193)</f>
        <v>5.2381978920827245E-3</v>
      </c>
      <c r="N125" s="14">
        <f t="shared" si="42"/>
        <v>25.599374225930511</v>
      </c>
      <c r="O125" s="14">
        <f>PRODUCT(F125-H125,100,1/H125)</f>
        <v>261.90139183769753</v>
      </c>
      <c r="P125" s="14">
        <f t="shared" si="44"/>
        <v>-66.356074796025283</v>
      </c>
      <c r="Q125" s="14">
        <f>PRODUCT(J125-L125,100,1/L125)</f>
        <v>154.48596243183195</v>
      </c>
    </row>
    <row r="126" spans="1:17" s="3" customFormat="1" ht="54">
      <c r="A126" s="10">
        <v>121</v>
      </c>
      <c r="B126" s="21" t="s">
        <v>250</v>
      </c>
      <c r="C126" s="24" t="s">
        <v>251</v>
      </c>
      <c r="D126" s="13">
        <v>95000</v>
      </c>
      <c r="E126" s="14">
        <f t="shared" si="30"/>
        <v>1.3278538442735082E-2</v>
      </c>
      <c r="F126" s="22"/>
      <c r="G126" s="22"/>
      <c r="H126" s="22"/>
      <c r="I126" s="25"/>
      <c r="J126" s="23">
        <v>10029</v>
      </c>
      <c r="K126" s="26">
        <f t="shared" si="43"/>
        <v>1.1114436551610955E-3</v>
      </c>
      <c r="L126" s="23"/>
      <c r="M126" s="26"/>
      <c r="N126" s="14"/>
      <c r="O126" s="14"/>
      <c r="P126" s="14">
        <f t="shared" si="44"/>
        <v>-100</v>
      </c>
      <c r="Q126" s="26"/>
    </row>
    <row r="127" spans="1:17" s="3" customFormat="1" ht="54">
      <c r="A127" s="10">
        <v>122</v>
      </c>
      <c r="B127" s="11" t="s">
        <v>252</v>
      </c>
      <c r="C127" s="12" t="s">
        <v>253</v>
      </c>
      <c r="D127" s="13">
        <v>94729</v>
      </c>
      <c r="E127" s="14">
        <f t="shared" si="30"/>
        <v>1.3240659664651072E-2</v>
      </c>
      <c r="F127" s="15">
        <v>140350</v>
      </c>
      <c r="G127" s="14">
        <f>PRODUCT(F127,1/854820732,100)</f>
        <v>1.6418647178997058E-2</v>
      </c>
      <c r="H127" s="15">
        <v>49849</v>
      </c>
      <c r="I127" s="16">
        <f>PRODUCT(H127,100,1/892465944)</f>
        <v>5.5855352616121789E-3</v>
      </c>
      <c r="J127" s="13">
        <v>62852</v>
      </c>
      <c r="K127" s="14">
        <f t="shared" si="43"/>
        <v>6.9654458684001571E-3</v>
      </c>
      <c r="L127" s="13">
        <v>143321</v>
      </c>
      <c r="M127" s="14">
        <f>PRODUCT(L127,100,1/472586193)</f>
        <v>3.0326954558319054E-2</v>
      </c>
      <c r="N127" s="14">
        <f>PRODUCT(D127-F127,100,1/F127)</f>
        <v>-32.50516565728536</v>
      </c>
      <c r="O127" s="14">
        <f>PRODUCT(F127-H127,100,1/H127)</f>
        <v>181.55028185119059</v>
      </c>
      <c r="P127" s="14">
        <f t="shared" si="44"/>
        <v>-20.688283586838921</v>
      </c>
      <c r="Q127" s="14">
        <f>PRODUCT(J127-L127,100,1/L127)</f>
        <v>-56.145993957619609</v>
      </c>
    </row>
    <row r="128" spans="1:17" s="3" customFormat="1" ht="40.5">
      <c r="A128" s="10">
        <v>123</v>
      </c>
      <c r="B128" s="11" t="s">
        <v>254</v>
      </c>
      <c r="C128" s="12" t="s">
        <v>255</v>
      </c>
      <c r="D128" s="13">
        <v>92320</v>
      </c>
      <c r="E128" s="14">
        <f t="shared" si="30"/>
        <v>1.2903943884561082E-2</v>
      </c>
      <c r="F128" s="15">
        <v>49592</v>
      </c>
      <c r="G128" s="14">
        <f>PRODUCT(F128,1/854820732,100)</f>
        <v>5.8014503092327909E-3</v>
      </c>
      <c r="H128" s="15">
        <v>215833</v>
      </c>
      <c r="I128" s="16">
        <f>PRODUCT(H128,100,1/892465944)</f>
        <v>2.4183891996219408E-2</v>
      </c>
      <c r="J128" s="13">
        <v>85655</v>
      </c>
      <c r="K128" s="14">
        <f t="shared" si="43"/>
        <v>9.4925422557407147E-3</v>
      </c>
      <c r="L128" s="13">
        <v>38162</v>
      </c>
      <c r="M128" s="14">
        <f>PRODUCT(L128,100,1/472586193)</f>
        <v>8.0751406971383936E-3</v>
      </c>
      <c r="N128" s="14">
        <f>PRODUCT(D128-F128,100,1/F128)</f>
        <v>86.159057912566539</v>
      </c>
      <c r="O128" s="14">
        <f>PRODUCT(F128-H128,100,1/H128)</f>
        <v>-77.022976097260383</v>
      </c>
      <c r="P128" s="14">
        <f t="shared" si="44"/>
        <v>151.97945245461446</v>
      </c>
      <c r="Q128" s="14">
        <f>PRODUCT(J128-L128,100,1/L128)</f>
        <v>124.45102457942457</v>
      </c>
    </row>
    <row r="129" spans="1:17" s="3" customFormat="1" ht="27">
      <c r="A129" s="10">
        <v>124</v>
      </c>
      <c r="B129" s="21" t="s">
        <v>256</v>
      </c>
      <c r="C129" s="24" t="s">
        <v>257</v>
      </c>
      <c r="D129" s="13">
        <v>88006</v>
      </c>
      <c r="E129" s="14">
        <f t="shared" si="30"/>
        <v>1.2300958465172039E-2</v>
      </c>
      <c r="F129" s="22"/>
      <c r="G129" s="22"/>
      <c r="H129" s="22">
        <v>4876</v>
      </c>
      <c r="I129" s="25">
        <f>PRODUCT(H129,100,1/892465944)</f>
        <v>5.463513798796562E-4</v>
      </c>
      <c r="J129" s="23">
        <v>4217</v>
      </c>
      <c r="K129" s="26">
        <f t="shared" si="43"/>
        <v>4.6734050192584904E-4</v>
      </c>
      <c r="L129" s="27"/>
      <c r="M129" s="26"/>
      <c r="N129" s="14"/>
      <c r="O129" s="14">
        <f>PRODUCT(F129-H129,100,1/H129)</f>
        <v>-100</v>
      </c>
      <c r="P129" s="14">
        <f t="shared" si="44"/>
        <v>15.627223144415462</v>
      </c>
      <c r="Q129" s="26"/>
    </row>
    <row r="130" spans="1:17" s="3" customFormat="1" ht="54">
      <c r="A130" s="10">
        <v>125</v>
      </c>
      <c r="B130" s="21" t="s">
        <v>258</v>
      </c>
      <c r="C130" s="24" t="s">
        <v>259</v>
      </c>
      <c r="D130" s="13">
        <v>85891</v>
      </c>
      <c r="E130" s="14">
        <f t="shared" si="30"/>
        <v>1.2005336267210094E-2</v>
      </c>
      <c r="F130" s="22"/>
      <c r="G130" s="22"/>
      <c r="H130" s="22">
        <v>104766</v>
      </c>
      <c r="I130" s="25">
        <f>PRODUCT(H130,100,1/892465944)</f>
        <v>1.1738935329054977E-2</v>
      </c>
      <c r="J130" s="23">
        <v>3612</v>
      </c>
      <c r="K130" s="26">
        <f t="shared" si="43"/>
        <v>4.0029259970504307E-4</v>
      </c>
      <c r="L130" s="23">
        <v>6867</v>
      </c>
      <c r="M130" s="26">
        <f>PRODUCT(L130,100,1/472586193)</f>
        <v>1.4530682660041233E-3</v>
      </c>
      <c r="N130" s="14"/>
      <c r="O130" s="14">
        <f>PRODUCT(F130-H130,100,1/H130)</f>
        <v>-100</v>
      </c>
      <c r="P130" s="14">
        <f t="shared" si="44"/>
        <v>2800.4983388704318</v>
      </c>
      <c r="Q130" s="26">
        <f>PRODUCT(J130-L130,100,1/L130)</f>
        <v>-47.400611620795104</v>
      </c>
    </row>
    <row r="131" spans="1:17" s="3" customFormat="1">
      <c r="A131" s="10">
        <v>126</v>
      </c>
      <c r="B131" s="21" t="s">
        <v>260</v>
      </c>
      <c r="C131" s="24" t="s">
        <v>261</v>
      </c>
      <c r="D131" s="13">
        <v>85203</v>
      </c>
      <c r="E131" s="14">
        <f t="shared" si="30"/>
        <v>1.1909171694066918E-2</v>
      </c>
      <c r="F131" s="22"/>
      <c r="G131" s="22"/>
      <c r="H131" s="22"/>
      <c r="I131" s="25"/>
      <c r="J131" s="23">
        <v>20543</v>
      </c>
      <c r="K131" s="26">
        <f t="shared" si="43"/>
        <v>2.2766364550777132E-3</v>
      </c>
      <c r="L131" s="27"/>
      <c r="M131" s="26"/>
      <c r="N131" s="14"/>
      <c r="O131" s="14"/>
      <c r="P131" s="14">
        <f t="shared" si="44"/>
        <v>-100</v>
      </c>
      <c r="Q131" s="26"/>
    </row>
    <row r="132" spans="1:17" s="3" customFormat="1" ht="54">
      <c r="A132" s="10">
        <v>127</v>
      </c>
      <c r="B132" s="11" t="s">
        <v>262</v>
      </c>
      <c r="C132" s="12" t="s">
        <v>263</v>
      </c>
      <c r="D132" s="13">
        <v>82828</v>
      </c>
      <c r="E132" s="14">
        <f t="shared" si="30"/>
        <v>1.1577208232998541E-2</v>
      </c>
      <c r="F132" s="15">
        <v>18302</v>
      </c>
      <c r="G132" s="14">
        <f t="shared" ref="G132:G148" si="45">PRODUCT(F132,1/854820732,100)</f>
        <v>2.1410337062344434E-3</v>
      </c>
      <c r="H132" s="15">
        <v>296952</v>
      </c>
      <c r="I132" s="16">
        <f t="shared" ref="I132:I147" si="46">PRODUCT(H132,100,1/892465944)</f>
        <v>3.3273202411407646E-2</v>
      </c>
      <c r="J132" s="13">
        <v>126396</v>
      </c>
      <c r="K132" s="14">
        <f t="shared" si="43"/>
        <v>1.400758123818345E-2</v>
      </c>
      <c r="L132" s="13">
        <v>83086</v>
      </c>
      <c r="M132" s="14">
        <f t="shared" ref="M132:M147" si="47">PRODUCT(L132,100,1/472586193)</f>
        <v>1.7581131491075954E-2</v>
      </c>
      <c r="N132" s="14">
        <f t="shared" ref="N132:N148" si="48">PRODUCT(D132-F132,100,1/F132)</f>
        <v>352.56256146869197</v>
      </c>
      <c r="O132" s="14">
        <f t="shared" ref="O132:O147" si="49">PRODUCT(F132-H132,100,1/H132)</f>
        <v>-93.836714351140927</v>
      </c>
      <c r="P132" s="14">
        <f t="shared" si="44"/>
        <v>134.93781448780024</v>
      </c>
      <c r="Q132" s="14">
        <f t="shared" ref="Q132:Q147" si="50">PRODUCT(J132-L132,100,1/L132)</f>
        <v>52.126712081457768</v>
      </c>
    </row>
    <row r="133" spans="1:17" s="3" customFormat="1" ht="54">
      <c r="A133" s="10">
        <v>128</v>
      </c>
      <c r="B133" s="11" t="s">
        <v>264</v>
      </c>
      <c r="C133" s="12" t="s">
        <v>265</v>
      </c>
      <c r="D133" s="13">
        <v>82045</v>
      </c>
      <c r="E133" s="14">
        <f t="shared" si="30"/>
        <v>1.1467765121412631E-2</v>
      </c>
      <c r="F133" s="15">
        <v>45323</v>
      </c>
      <c r="G133" s="14">
        <f t="shared" si="45"/>
        <v>5.3020473537134568E-3</v>
      </c>
      <c r="H133" s="15">
        <v>142874</v>
      </c>
      <c r="I133" s="16">
        <f t="shared" si="46"/>
        <v>1.6008902183947089E-2</v>
      </c>
      <c r="J133" s="13">
        <v>16663</v>
      </c>
      <c r="K133" s="14">
        <f t="shared" si="43"/>
        <v>1.8466432970335362E-3</v>
      </c>
      <c r="L133" s="13">
        <v>239960</v>
      </c>
      <c r="M133" s="14">
        <f t="shared" si="47"/>
        <v>5.0775922689726145E-2</v>
      </c>
      <c r="N133" s="14">
        <f t="shared" si="48"/>
        <v>81.022880215343207</v>
      </c>
      <c r="O133" s="14">
        <f t="shared" si="49"/>
        <v>-68.277643238097909</v>
      </c>
      <c r="P133" s="14">
        <f t="shared" si="44"/>
        <v>757.43263517973958</v>
      </c>
      <c r="Q133" s="14">
        <f t="shared" si="50"/>
        <v>-93.055925987664608</v>
      </c>
    </row>
    <row r="134" spans="1:17" s="3" customFormat="1" ht="27">
      <c r="A134" s="10">
        <v>129</v>
      </c>
      <c r="B134" s="11" t="s">
        <v>266</v>
      </c>
      <c r="C134" s="12" t="s">
        <v>267</v>
      </c>
      <c r="D134" s="13">
        <v>81999</v>
      </c>
      <c r="E134" s="14">
        <f t="shared" si="30"/>
        <v>1.146133551332457E-2</v>
      </c>
      <c r="F134" s="15">
        <v>46076</v>
      </c>
      <c r="G134" s="14">
        <f t="shared" si="45"/>
        <v>5.3901359987137045E-3</v>
      </c>
      <c r="H134" s="15">
        <v>49089</v>
      </c>
      <c r="I134" s="16">
        <f t="shared" si="46"/>
        <v>5.5003779505562846E-3</v>
      </c>
      <c r="J134" s="13">
        <v>17811</v>
      </c>
      <c r="K134" s="14">
        <f t="shared" si="43"/>
        <v>1.9738680767847515E-3</v>
      </c>
      <c r="L134" s="13">
        <v>4499</v>
      </c>
      <c r="M134" s="14">
        <f t="shared" si="47"/>
        <v>9.5199565002949623E-4</v>
      </c>
      <c r="N134" s="14">
        <f t="shared" si="48"/>
        <v>77.964667071794423</v>
      </c>
      <c r="O134" s="14">
        <f t="shared" si="49"/>
        <v>-6.1378312860314939</v>
      </c>
      <c r="P134" s="14">
        <f t="shared" si="44"/>
        <v>175.61057773286171</v>
      </c>
      <c r="Q134" s="14">
        <f t="shared" si="50"/>
        <v>295.88797510557902</v>
      </c>
    </row>
    <row r="135" spans="1:17" s="3" customFormat="1" ht="40.5">
      <c r="A135" s="10">
        <v>130</v>
      </c>
      <c r="B135" s="11" t="s">
        <v>268</v>
      </c>
      <c r="C135" s="12" t="s">
        <v>269</v>
      </c>
      <c r="D135" s="13">
        <v>79664</v>
      </c>
      <c r="E135" s="14">
        <f t="shared" ref="E135:E198" si="51">PRODUCT(D135,1/715440185,100)</f>
        <v>1.1134963015811029E-2</v>
      </c>
      <c r="F135" s="15">
        <v>85083</v>
      </c>
      <c r="G135" s="14">
        <f t="shared" si="45"/>
        <v>9.95331498347422E-3</v>
      </c>
      <c r="H135" s="15">
        <v>117161</v>
      </c>
      <c r="I135" s="16">
        <f t="shared" si="46"/>
        <v>1.3127783842920508E-2</v>
      </c>
      <c r="J135" s="13">
        <v>208796</v>
      </c>
      <c r="K135" s="14">
        <f t="shared" si="43"/>
        <v>2.3139394697678343E-2</v>
      </c>
      <c r="L135" s="13">
        <v>361607</v>
      </c>
      <c r="M135" s="14">
        <f t="shared" si="47"/>
        <v>7.6516623920919319E-2</v>
      </c>
      <c r="N135" s="14">
        <f t="shared" si="48"/>
        <v>-6.3690749033296905</v>
      </c>
      <c r="O135" s="14">
        <f t="shared" si="49"/>
        <v>-27.379418065738601</v>
      </c>
      <c r="P135" s="14">
        <f t="shared" si="44"/>
        <v>-43.88733500641775</v>
      </c>
      <c r="Q135" s="14">
        <f t="shared" si="50"/>
        <v>-42.258861139303164</v>
      </c>
    </row>
    <row r="136" spans="1:17" s="3" customFormat="1" ht="40.5">
      <c r="A136" s="10">
        <v>131</v>
      </c>
      <c r="B136" s="11" t="s">
        <v>270</v>
      </c>
      <c r="C136" s="12" t="s">
        <v>271</v>
      </c>
      <c r="D136" s="13">
        <v>78470</v>
      </c>
      <c r="E136" s="14">
        <f t="shared" si="51"/>
        <v>1.0968072753699178E-2</v>
      </c>
      <c r="F136" s="15">
        <v>161994</v>
      </c>
      <c r="G136" s="14">
        <f t="shared" si="45"/>
        <v>1.8950640050690772E-2</v>
      </c>
      <c r="H136" s="15">
        <v>143072</v>
      </c>
      <c r="I136" s="16">
        <f t="shared" si="46"/>
        <v>1.6031087904459018E-2</v>
      </c>
      <c r="J136" s="13">
        <v>272744</v>
      </c>
      <c r="K136" s="14">
        <f t="shared" si="43"/>
        <v>3.0226302550928091E-2</v>
      </c>
      <c r="L136" s="13">
        <v>125087</v>
      </c>
      <c r="M136" s="14">
        <f t="shared" si="47"/>
        <v>2.6468610774669835E-2</v>
      </c>
      <c r="N136" s="14">
        <f t="shared" si="48"/>
        <v>-51.559934318555008</v>
      </c>
      <c r="O136" s="14">
        <f t="shared" si="49"/>
        <v>13.225508834712592</v>
      </c>
      <c r="P136" s="14">
        <f t="shared" si="44"/>
        <v>-47.543483999648018</v>
      </c>
      <c r="Q136" s="14">
        <f t="shared" si="50"/>
        <v>118.04344176453189</v>
      </c>
    </row>
    <row r="137" spans="1:17" s="3" customFormat="1" ht="27">
      <c r="A137" s="10">
        <v>132</v>
      </c>
      <c r="B137" s="11" t="s">
        <v>272</v>
      </c>
      <c r="C137" s="12" t="s">
        <v>273</v>
      </c>
      <c r="D137" s="13">
        <v>78340</v>
      </c>
      <c r="E137" s="14">
        <f t="shared" si="51"/>
        <v>1.0949902122145963E-2</v>
      </c>
      <c r="F137" s="15">
        <v>492750</v>
      </c>
      <c r="G137" s="14">
        <f t="shared" si="45"/>
        <v>5.7643665104743856E-2</v>
      </c>
      <c r="H137" s="15">
        <v>147443</v>
      </c>
      <c r="I137" s="16">
        <f t="shared" si="46"/>
        <v>1.6520854492123902E-2</v>
      </c>
      <c r="J137" s="13">
        <v>123346</v>
      </c>
      <c r="K137" s="14">
        <f t="shared" si="43"/>
        <v>1.3669571152607488E-2</v>
      </c>
      <c r="L137" s="13">
        <v>70768</v>
      </c>
      <c r="M137" s="14">
        <f t="shared" si="47"/>
        <v>1.4974622840917402E-2</v>
      </c>
      <c r="N137" s="14">
        <f t="shared" si="48"/>
        <v>-84.101471334348048</v>
      </c>
      <c r="O137" s="14">
        <f t="shared" si="49"/>
        <v>234.19694390374585</v>
      </c>
      <c r="P137" s="14">
        <f t="shared" si="44"/>
        <v>19.536101697663483</v>
      </c>
      <c r="Q137" s="14">
        <f t="shared" si="50"/>
        <v>74.296292109427995</v>
      </c>
    </row>
    <row r="138" spans="1:17" s="3" customFormat="1" ht="27">
      <c r="A138" s="10">
        <v>133</v>
      </c>
      <c r="B138" s="11" t="s">
        <v>274</v>
      </c>
      <c r="C138" s="12" t="s">
        <v>275</v>
      </c>
      <c r="D138" s="13">
        <v>77768</v>
      </c>
      <c r="E138" s="14">
        <f t="shared" si="51"/>
        <v>1.086995134331181E-2</v>
      </c>
      <c r="F138" s="15">
        <v>180586</v>
      </c>
      <c r="G138" s="14">
        <f t="shared" si="45"/>
        <v>2.1125598998691576E-2</v>
      </c>
      <c r="H138" s="15">
        <v>166450</v>
      </c>
      <c r="I138" s="16">
        <f t="shared" si="46"/>
        <v>1.8650571612175714E-2</v>
      </c>
      <c r="J138" s="13">
        <v>68266</v>
      </c>
      <c r="K138" s="14">
        <f t="shared" si="43"/>
        <v>7.5654414760422117E-3</v>
      </c>
      <c r="L138" s="13">
        <v>13372</v>
      </c>
      <c r="M138" s="14">
        <f t="shared" si="47"/>
        <v>2.8295367486540174E-3</v>
      </c>
      <c r="N138" s="14">
        <f t="shared" si="48"/>
        <v>-56.935753602161853</v>
      </c>
      <c r="O138" s="14">
        <f t="shared" si="49"/>
        <v>8.4926404325623306</v>
      </c>
      <c r="P138" s="14">
        <f t="shared" si="44"/>
        <v>143.82562329710251</v>
      </c>
      <c r="Q138" s="14">
        <f t="shared" si="50"/>
        <v>410.51450792701166</v>
      </c>
    </row>
    <row r="139" spans="1:17" s="3" customFormat="1" ht="40.5">
      <c r="A139" s="10">
        <v>134</v>
      </c>
      <c r="B139" s="11" t="s">
        <v>276</v>
      </c>
      <c r="C139" s="12" t="s">
        <v>277</v>
      </c>
      <c r="D139" s="13">
        <v>77674</v>
      </c>
      <c r="E139" s="14">
        <f t="shared" si="51"/>
        <v>1.0856812578957946E-2</v>
      </c>
      <c r="F139" s="15">
        <v>6545</v>
      </c>
      <c r="G139" s="14">
        <f t="shared" si="45"/>
        <v>7.6565761158913967E-4</v>
      </c>
      <c r="H139" s="15">
        <v>4756</v>
      </c>
      <c r="I139" s="16">
        <f t="shared" si="46"/>
        <v>5.3290548866030457E-4</v>
      </c>
      <c r="J139" s="13">
        <v>13903</v>
      </c>
      <c r="K139" s="14">
        <f t="shared" si="43"/>
        <v>1.5407718753320083E-3</v>
      </c>
      <c r="L139" s="13">
        <v>68891</v>
      </c>
      <c r="M139" s="14">
        <f t="shared" si="47"/>
        <v>1.4577446616177379E-2</v>
      </c>
      <c r="N139" s="14">
        <f t="shared" si="48"/>
        <v>1086.7685255920549</v>
      </c>
      <c r="O139" s="14">
        <f t="shared" si="49"/>
        <v>37.615643397813287</v>
      </c>
      <c r="P139" s="14">
        <f t="shared" si="44"/>
        <v>-65.791555779328206</v>
      </c>
      <c r="Q139" s="14">
        <f t="shared" si="50"/>
        <v>-79.818844261224257</v>
      </c>
    </row>
    <row r="140" spans="1:17" s="3" customFormat="1" ht="40.5">
      <c r="A140" s="10">
        <v>135</v>
      </c>
      <c r="B140" s="11" t="s">
        <v>278</v>
      </c>
      <c r="C140" s="12" t="s">
        <v>279</v>
      </c>
      <c r="D140" s="13">
        <v>75002</v>
      </c>
      <c r="E140" s="14">
        <f t="shared" si="51"/>
        <v>1.0483336213494914E-2</v>
      </c>
      <c r="F140" s="15">
        <v>20578</v>
      </c>
      <c r="G140" s="14">
        <f t="shared" si="45"/>
        <v>2.40728836230425E-3</v>
      </c>
      <c r="H140" s="15">
        <v>45008</v>
      </c>
      <c r="I140" s="16">
        <f t="shared" si="46"/>
        <v>5.0431056000048331E-3</v>
      </c>
      <c r="J140" s="13">
        <v>30968</v>
      </c>
      <c r="K140" s="14">
        <f t="shared" si="43"/>
        <v>3.4319660098742454E-3</v>
      </c>
      <c r="L140" s="13">
        <v>23468</v>
      </c>
      <c r="M140" s="14">
        <f t="shared" si="47"/>
        <v>4.965866618113407E-3</v>
      </c>
      <c r="N140" s="14">
        <f t="shared" si="48"/>
        <v>264.47662552240257</v>
      </c>
      <c r="O140" s="14">
        <f t="shared" si="49"/>
        <v>-54.279239246356205</v>
      </c>
      <c r="P140" s="14">
        <f t="shared" si="44"/>
        <v>45.337122190648408</v>
      </c>
      <c r="Q140" s="14">
        <f t="shared" si="50"/>
        <v>31.958411453894662</v>
      </c>
    </row>
    <row r="141" spans="1:17" s="3" customFormat="1" ht="27">
      <c r="A141" s="10">
        <v>136</v>
      </c>
      <c r="B141" s="11" t="s">
        <v>280</v>
      </c>
      <c r="C141" s="12" t="s">
        <v>281</v>
      </c>
      <c r="D141" s="13">
        <v>74299</v>
      </c>
      <c r="E141" s="14">
        <f t="shared" si="51"/>
        <v>1.0385075029018673E-2</v>
      </c>
      <c r="F141" s="15">
        <v>66590</v>
      </c>
      <c r="G141" s="14">
        <f t="shared" si="45"/>
        <v>7.7899374111108947E-3</v>
      </c>
      <c r="H141" s="15">
        <v>28077</v>
      </c>
      <c r="I141" s="16">
        <f t="shared" si="46"/>
        <v>3.1460023980478071E-3</v>
      </c>
      <c r="J141" s="13">
        <v>53441</v>
      </c>
      <c r="K141" s="14">
        <f t="shared" si="43"/>
        <v>5.9224908141852729E-3</v>
      </c>
      <c r="L141" s="13">
        <v>225344</v>
      </c>
      <c r="M141" s="14">
        <f t="shared" si="47"/>
        <v>4.7683153536396267E-2</v>
      </c>
      <c r="N141" s="14">
        <f t="shared" si="48"/>
        <v>11.576813335335636</v>
      </c>
      <c r="O141" s="14">
        <f t="shared" si="49"/>
        <v>137.16921323503223</v>
      </c>
      <c r="P141" s="14">
        <f t="shared" si="44"/>
        <v>-47.461686719934136</v>
      </c>
      <c r="Q141" s="14">
        <f t="shared" si="50"/>
        <v>-76.284702499289978</v>
      </c>
    </row>
    <row r="142" spans="1:17" s="3" customFormat="1" ht="54">
      <c r="A142" s="10">
        <v>137</v>
      </c>
      <c r="B142" s="11" t="s">
        <v>282</v>
      </c>
      <c r="C142" s="12" t="s">
        <v>283</v>
      </c>
      <c r="D142" s="13">
        <v>72766</v>
      </c>
      <c r="E142" s="14">
        <f t="shared" si="51"/>
        <v>1.017080135077959E-2</v>
      </c>
      <c r="F142" s="15">
        <v>31020</v>
      </c>
      <c r="G142" s="14">
        <f t="shared" si="45"/>
        <v>3.6288310330779392E-3</v>
      </c>
      <c r="H142" s="15">
        <v>188456</v>
      </c>
      <c r="I142" s="16">
        <f t="shared" si="46"/>
        <v>2.111632396361782E-2</v>
      </c>
      <c r="J142" s="13">
        <v>202</v>
      </c>
      <c r="K142" s="14">
        <f t="shared" si="43"/>
        <v>2.2386241733227767E-5</v>
      </c>
      <c r="L142" s="13">
        <v>87147</v>
      </c>
      <c r="M142" s="14">
        <f t="shared" si="47"/>
        <v>1.8440445635279065E-2</v>
      </c>
      <c r="N142" s="14">
        <f t="shared" si="48"/>
        <v>134.57769181173438</v>
      </c>
      <c r="O142" s="14">
        <f t="shared" si="49"/>
        <v>-83.539924438595747</v>
      </c>
      <c r="P142" s="14">
        <f t="shared" si="44"/>
        <v>93195.049504950497</v>
      </c>
      <c r="Q142" s="14">
        <f t="shared" si="50"/>
        <v>-99.768207740943467</v>
      </c>
    </row>
    <row r="143" spans="1:17" s="3" customFormat="1" ht="40.5">
      <c r="A143" s="10">
        <v>138</v>
      </c>
      <c r="B143" s="11" t="s">
        <v>284</v>
      </c>
      <c r="C143" s="12" t="s">
        <v>285</v>
      </c>
      <c r="D143" s="13">
        <v>70628</v>
      </c>
      <c r="E143" s="14">
        <f t="shared" si="51"/>
        <v>9.8719643487736163E-3</v>
      </c>
      <c r="F143" s="15">
        <v>178804</v>
      </c>
      <c r="G143" s="14">
        <f t="shared" si="45"/>
        <v>2.0917134237216889E-2</v>
      </c>
      <c r="H143" s="15">
        <v>153336</v>
      </c>
      <c r="I143" s="16">
        <f t="shared" si="46"/>
        <v>1.7181159800087564E-2</v>
      </c>
      <c r="J143" s="13">
        <v>23274</v>
      </c>
      <c r="K143" s="14">
        <f t="shared" si="43"/>
        <v>2.5792940103917974E-3</v>
      </c>
      <c r="L143" s="13">
        <v>19330</v>
      </c>
      <c r="M143" s="14">
        <f t="shared" si="47"/>
        <v>4.0902591498266638E-3</v>
      </c>
      <c r="N143" s="14">
        <f t="shared" si="48"/>
        <v>-60.499765105926038</v>
      </c>
      <c r="O143" s="14">
        <f t="shared" si="49"/>
        <v>16.609276360411123</v>
      </c>
      <c r="P143" s="14">
        <f t="shared" si="44"/>
        <v>558.82959525650938</v>
      </c>
      <c r="Q143" s="14">
        <f t="shared" si="50"/>
        <v>20.403517847904808</v>
      </c>
    </row>
    <row r="144" spans="1:17" s="3" customFormat="1" ht="54">
      <c r="A144" s="10">
        <v>139</v>
      </c>
      <c r="B144" s="11" t="s">
        <v>286</v>
      </c>
      <c r="C144" s="12" t="s">
        <v>287</v>
      </c>
      <c r="D144" s="13">
        <v>70426</v>
      </c>
      <c r="E144" s="14">
        <f t="shared" si="51"/>
        <v>9.8437299828216945E-3</v>
      </c>
      <c r="F144" s="15">
        <v>10974</v>
      </c>
      <c r="G144" s="14">
        <f t="shared" si="45"/>
        <v>1.2837779418761221E-3</v>
      </c>
      <c r="H144" s="15">
        <v>2673</v>
      </c>
      <c r="I144" s="16">
        <f t="shared" si="46"/>
        <v>2.9950722691105848E-4</v>
      </c>
      <c r="J144" s="13">
        <v>3981</v>
      </c>
      <c r="K144" s="14">
        <f t="shared" si="43"/>
        <v>4.4118627891079083E-4</v>
      </c>
      <c r="L144" s="13">
        <v>2598</v>
      </c>
      <c r="M144" s="14">
        <f t="shared" si="47"/>
        <v>5.4974098661405451E-4</v>
      </c>
      <c r="N144" s="14">
        <f t="shared" si="48"/>
        <v>541.75323491889924</v>
      </c>
      <c r="O144" s="14">
        <f t="shared" si="49"/>
        <v>310.54994388327719</v>
      </c>
      <c r="P144" s="14">
        <f t="shared" si="44"/>
        <v>-32.856066314996227</v>
      </c>
      <c r="Q144" s="14">
        <f t="shared" si="50"/>
        <v>53.233256351039259</v>
      </c>
    </row>
    <row r="145" spans="1:17" s="3" customFormat="1" ht="27">
      <c r="A145" s="10">
        <v>140</v>
      </c>
      <c r="B145" s="11" t="s">
        <v>288</v>
      </c>
      <c r="C145" s="12" t="s">
        <v>289</v>
      </c>
      <c r="D145" s="13">
        <v>69126</v>
      </c>
      <c r="E145" s="14">
        <f t="shared" si="51"/>
        <v>9.6620236672895297E-3</v>
      </c>
      <c r="F145" s="15">
        <v>25889</v>
      </c>
      <c r="G145" s="14">
        <f t="shared" si="45"/>
        <v>3.0285882209978971E-3</v>
      </c>
      <c r="H145" s="15">
        <v>8416</v>
      </c>
      <c r="I145" s="16">
        <f t="shared" si="46"/>
        <v>9.4300517085053046E-4</v>
      </c>
      <c r="J145" s="13">
        <v>20796</v>
      </c>
      <c r="K145" s="14">
        <f t="shared" si="43"/>
        <v>2.3046746687336865E-3</v>
      </c>
      <c r="L145" s="13">
        <v>77051</v>
      </c>
      <c r="M145" s="14">
        <f t="shared" si="47"/>
        <v>1.6304115765819673E-2</v>
      </c>
      <c r="N145" s="14">
        <f t="shared" si="48"/>
        <v>167.00915446714819</v>
      </c>
      <c r="O145" s="14">
        <f t="shared" si="49"/>
        <v>207.61644486692015</v>
      </c>
      <c r="P145" s="14">
        <f t="shared" si="44"/>
        <v>-59.530678976726293</v>
      </c>
      <c r="Q145" s="14">
        <f t="shared" si="50"/>
        <v>-73.010084229925639</v>
      </c>
    </row>
    <row r="146" spans="1:17" s="3" customFormat="1" ht="27">
      <c r="A146" s="10">
        <v>141</v>
      </c>
      <c r="B146" s="11" t="s">
        <v>290</v>
      </c>
      <c r="C146" s="12" t="s">
        <v>291</v>
      </c>
      <c r="D146" s="13">
        <v>67194</v>
      </c>
      <c r="E146" s="14">
        <f t="shared" si="51"/>
        <v>9.3919801275909598E-3</v>
      </c>
      <c r="F146" s="15">
        <v>249689</v>
      </c>
      <c r="G146" s="14">
        <f t="shared" si="45"/>
        <v>2.9209516177246861E-2</v>
      </c>
      <c r="H146" s="15">
        <v>208462</v>
      </c>
      <c r="I146" s="16">
        <f t="shared" si="46"/>
        <v>2.3357978128070733E-2</v>
      </c>
      <c r="J146" s="13">
        <v>335765</v>
      </c>
      <c r="K146" s="14">
        <f t="shared" si="43"/>
        <v>3.7210477502758521E-2</v>
      </c>
      <c r="L146" s="13">
        <v>285502</v>
      </c>
      <c r="M146" s="14">
        <f t="shared" si="47"/>
        <v>6.0412683279555728E-2</v>
      </c>
      <c r="N146" s="14">
        <f t="shared" si="48"/>
        <v>-73.088922619738952</v>
      </c>
      <c r="O146" s="14">
        <f t="shared" si="49"/>
        <v>19.776745881743437</v>
      </c>
      <c r="P146" s="14">
        <f t="shared" si="44"/>
        <v>-37.91431507155302</v>
      </c>
      <c r="Q146" s="14">
        <f t="shared" si="50"/>
        <v>17.60513061204475</v>
      </c>
    </row>
    <row r="147" spans="1:17" s="3" customFormat="1">
      <c r="A147" s="10">
        <v>142</v>
      </c>
      <c r="B147" s="11" t="s">
        <v>292</v>
      </c>
      <c r="C147" s="12" t="s">
        <v>293</v>
      </c>
      <c r="D147" s="13">
        <v>66038</v>
      </c>
      <c r="E147" s="14">
        <f t="shared" si="51"/>
        <v>9.2304012808562055E-3</v>
      </c>
      <c r="F147" s="15">
        <v>47766</v>
      </c>
      <c r="G147" s="14">
        <f t="shared" si="45"/>
        <v>5.5878382696969969E-3</v>
      </c>
      <c r="H147" s="15">
        <v>47500</v>
      </c>
      <c r="I147" s="16">
        <f t="shared" si="46"/>
        <v>5.3223319409933696E-3</v>
      </c>
      <c r="J147" s="13">
        <v>44915</v>
      </c>
      <c r="K147" s="14">
        <f t="shared" si="43"/>
        <v>4.9776140962768571E-3</v>
      </c>
      <c r="L147" s="13">
        <v>74075</v>
      </c>
      <c r="M147" s="14">
        <f t="shared" si="47"/>
        <v>1.5674389370067779E-2</v>
      </c>
      <c r="N147" s="14">
        <f t="shared" si="48"/>
        <v>38.253150776703094</v>
      </c>
      <c r="O147" s="14">
        <f t="shared" si="49"/>
        <v>0.56000000000000005</v>
      </c>
      <c r="P147" s="14">
        <f t="shared" si="44"/>
        <v>5.7553155961260156</v>
      </c>
      <c r="Q147" s="14">
        <f t="shared" si="50"/>
        <v>-39.365507931150859</v>
      </c>
    </row>
    <row r="148" spans="1:17" s="3" customFormat="1" ht="54">
      <c r="A148" s="10">
        <v>143</v>
      </c>
      <c r="B148" s="21" t="s">
        <v>294</v>
      </c>
      <c r="C148" s="12" t="s">
        <v>295</v>
      </c>
      <c r="D148" s="13">
        <v>64121</v>
      </c>
      <c r="E148" s="14">
        <f t="shared" si="51"/>
        <v>8.962454352490698E-3</v>
      </c>
      <c r="F148" s="15">
        <v>17</v>
      </c>
      <c r="G148" s="14">
        <f t="shared" si="45"/>
        <v>1.9887210690627006E-6</v>
      </c>
      <c r="H148" s="22"/>
      <c r="I148" s="16"/>
      <c r="J148" s="23">
        <v>13710</v>
      </c>
      <c r="K148" s="14">
        <f t="shared" si="43"/>
        <v>1.5193830404086769E-3</v>
      </c>
      <c r="L148" s="23"/>
      <c r="M148" s="14"/>
      <c r="N148" s="14">
        <f t="shared" si="48"/>
        <v>377082.35294117645</v>
      </c>
      <c r="O148" s="14"/>
      <c r="P148" s="14">
        <f t="shared" si="44"/>
        <v>-100</v>
      </c>
      <c r="Q148" s="14"/>
    </row>
    <row r="149" spans="1:17" s="3" customFormat="1">
      <c r="A149" s="10">
        <v>144</v>
      </c>
      <c r="B149" s="21" t="s">
        <v>296</v>
      </c>
      <c r="C149" s="24" t="s">
        <v>297</v>
      </c>
      <c r="D149" s="13">
        <v>60975</v>
      </c>
      <c r="E149" s="14">
        <f t="shared" si="51"/>
        <v>8.5227250689028609E-3</v>
      </c>
      <c r="F149" s="22"/>
      <c r="G149" s="22"/>
      <c r="H149" s="22">
        <v>20592</v>
      </c>
      <c r="I149" s="25">
        <f t="shared" ref="I149:I156" si="52">PRODUCT(H149,100,1/892465944)</f>
        <v>2.3073149332407468E-3</v>
      </c>
      <c r="J149" s="23">
        <v>13308</v>
      </c>
      <c r="K149" s="26">
        <f t="shared" si="43"/>
        <v>1.474832202899976E-3</v>
      </c>
      <c r="L149" s="23">
        <v>19838</v>
      </c>
      <c r="M149" s="26">
        <f>PRODUCT(L149,100,1/472586193)</f>
        <v>4.1977527684563557E-3</v>
      </c>
      <c r="N149" s="14"/>
      <c r="O149" s="14">
        <f t="shared" ref="O149:O156" si="53">PRODUCT(F149-H149,100,1/H149)</f>
        <v>-100</v>
      </c>
      <c r="P149" s="14">
        <f t="shared" si="44"/>
        <v>54.733994589720467</v>
      </c>
      <c r="Q149" s="26">
        <f>PRODUCT(J149-L149,100,1/L149)</f>
        <v>-32.916624659743924</v>
      </c>
    </row>
    <row r="150" spans="1:17" s="3" customFormat="1" ht="27">
      <c r="A150" s="10">
        <v>145</v>
      </c>
      <c r="B150" s="11" t="s">
        <v>298</v>
      </c>
      <c r="C150" s="12" t="s">
        <v>299</v>
      </c>
      <c r="D150" s="13">
        <v>60780</v>
      </c>
      <c r="E150" s="14">
        <f t="shared" si="51"/>
        <v>8.4954691215730349E-3</v>
      </c>
      <c r="F150" s="15">
        <v>40426</v>
      </c>
      <c r="G150" s="14">
        <f t="shared" ref="G150:G157" si="54">PRODUCT(F150,1/854820732,100)</f>
        <v>4.7291787022311019E-3</v>
      </c>
      <c r="H150" s="15">
        <v>427890</v>
      </c>
      <c r="I150" s="16">
        <f t="shared" si="52"/>
        <v>4.7944686615403222E-2</v>
      </c>
      <c r="J150" s="13">
        <v>450335</v>
      </c>
      <c r="K150" s="14">
        <f t="shared" si="43"/>
        <v>4.9907466192738253E-2</v>
      </c>
      <c r="L150" s="13">
        <v>1307686</v>
      </c>
      <c r="M150" s="14">
        <f>PRODUCT(L150,100,1/472586193)</f>
        <v>0.27670846490430578</v>
      </c>
      <c r="N150" s="14">
        <f t="shared" ref="N150:N157" si="55">PRODUCT(D150-F150,100,1/F150)</f>
        <v>50.348785435116014</v>
      </c>
      <c r="O150" s="14">
        <f t="shared" si="53"/>
        <v>-90.552244735796577</v>
      </c>
      <c r="P150" s="14">
        <f t="shared" si="44"/>
        <v>-4.9840674164788439</v>
      </c>
      <c r="Q150" s="14">
        <f>PRODUCT(J150-L150,100,1/L150)</f>
        <v>-65.562451536530943</v>
      </c>
    </row>
    <row r="151" spans="1:17" s="3" customFormat="1" ht="54">
      <c r="A151" s="10">
        <v>146</v>
      </c>
      <c r="B151" s="11" t="s">
        <v>300</v>
      </c>
      <c r="C151" s="12" t="s">
        <v>301</v>
      </c>
      <c r="D151" s="13">
        <v>59736</v>
      </c>
      <c r="E151" s="14">
        <f t="shared" si="51"/>
        <v>8.3495449727918215E-3</v>
      </c>
      <c r="F151" s="15">
        <v>73157</v>
      </c>
      <c r="G151" s="14">
        <f t="shared" si="54"/>
        <v>8.5581686617305867E-3</v>
      </c>
      <c r="H151" s="15">
        <v>41582</v>
      </c>
      <c r="I151" s="16">
        <f t="shared" si="52"/>
        <v>4.6592254056923429E-3</v>
      </c>
      <c r="J151" s="13">
        <v>819</v>
      </c>
      <c r="K151" s="14">
        <f t="shared" si="43"/>
        <v>9.0764019700562091E-5</v>
      </c>
      <c r="L151" s="13">
        <v>42345</v>
      </c>
      <c r="M151" s="14">
        <f>PRODUCT(L151,100,1/472586193)</f>
        <v>8.960270237941546E-3</v>
      </c>
      <c r="N151" s="14">
        <f t="shared" si="55"/>
        <v>-18.345476167694137</v>
      </c>
      <c r="O151" s="14">
        <f t="shared" si="53"/>
        <v>75.934298494540911</v>
      </c>
      <c r="P151" s="14">
        <f t="shared" si="44"/>
        <v>4977.1672771672775</v>
      </c>
      <c r="Q151" s="14">
        <f>PRODUCT(J151-L151,100,1/L151)</f>
        <v>-98.06588735387885</v>
      </c>
    </row>
    <row r="152" spans="1:17" s="3" customFormat="1" ht="54">
      <c r="A152" s="10">
        <v>147</v>
      </c>
      <c r="B152" s="20" t="s">
        <v>302</v>
      </c>
      <c r="C152" s="18" t="s">
        <v>303</v>
      </c>
      <c r="D152" s="13">
        <v>58507</v>
      </c>
      <c r="E152" s="14">
        <f t="shared" si="51"/>
        <v>8.1777626175694902E-3</v>
      </c>
      <c r="F152" s="15">
        <v>7726</v>
      </c>
      <c r="G152" s="14">
        <f t="shared" si="54"/>
        <v>9.0381523409284838E-4</v>
      </c>
      <c r="H152" s="15">
        <v>18458</v>
      </c>
      <c r="I152" s="16">
        <f t="shared" si="52"/>
        <v>2.0682021677232761E-3</v>
      </c>
      <c r="J152" s="13"/>
      <c r="K152" s="14"/>
      <c r="L152" s="30"/>
      <c r="M152" s="14"/>
      <c r="N152" s="14">
        <f t="shared" si="55"/>
        <v>657.27413926999748</v>
      </c>
      <c r="O152" s="14">
        <f t="shared" si="53"/>
        <v>-58.142810705385195</v>
      </c>
      <c r="P152" s="14"/>
      <c r="Q152" s="14"/>
    </row>
    <row r="153" spans="1:17" s="3" customFormat="1" ht="27">
      <c r="A153" s="10">
        <v>148</v>
      </c>
      <c r="B153" s="11" t="s">
        <v>304</v>
      </c>
      <c r="C153" s="12" t="s">
        <v>305</v>
      </c>
      <c r="D153" s="13">
        <v>57637</v>
      </c>
      <c r="E153" s="14">
        <f t="shared" si="51"/>
        <v>8.0561591602518103E-3</v>
      </c>
      <c r="F153" s="15">
        <v>240</v>
      </c>
      <c r="G153" s="14">
        <f t="shared" si="54"/>
        <v>2.8076062151473414E-5</v>
      </c>
      <c r="H153" s="15">
        <v>22238</v>
      </c>
      <c r="I153" s="16">
        <f t="shared" si="52"/>
        <v>2.4917477411328538E-3</v>
      </c>
      <c r="J153" s="13">
        <v>218</v>
      </c>
      <c r="K153" s="14">
        <f>PRODUCT(J153,100,1/902339939)</f>
        <v>2.4159409395265613E-5</v>
      </c>
      <c r="L153" s="13">
        <v>7282</v>
      </c>
      <c r="M153" s="14">
        <f>PRODUCT(L153,100,1/472586193)</f>
        <v>1.5408829347665685E-3</v>
      </c>
      <c r="N153" s="14">
        <f t="shared" si="55"/>
        <v>23915.416666666668</v>
      </c>
      <c r="O153" s="14">
        <f t="shared" si="53"/>
        <v>-98.92076625595827</v>
      </c>
      <c r="P153" s="14">
        <f>PRODUCT(H153-J153,100,1/J153)</f>
        <v>10100.917431192662</v>
      </c>
      <c r="Q153" s="14">
        <f>PRODUCT(J153-L153,100,1/L153)</f>
        <v>-97.006316945893985</v>
      </c>
    </row>
    <row r="154" spans="1:17" s="3" customFormat="1" ht="27">
      <c r="A154" s="10">
        <v>149</v>
      </c>
      <c r="B154" s="11" t="s">
        <v>306</v>
      </c>
      <c r="C154" s="12" t="s">
        <v>307</v>
      </c>
      <c r="D154" s="13">
        <v>55506</v>
      </c>
      <c r="E154" s="14">
        <f t="shared" si="51"/>
        <v>7.758300576867932E-3</v>
      </c>
      <c r="F154" s="15">
        <v>31658</v>
      </c>
      <c r="G154" s="14">
        <f t="shared" si="54"/>
        <v>3.7034665649639392E-3</v>
      </c>
      <c r="H154" s="15">
        <v>37549</v>
      </c>
      <c r="I154" s="16">
        <f t="shared" si="52"/>
        <v>4.2073314116286321E-3</v>
      </c>
      <c r="J154" s="13">
        <v>63580</v>
      </c>
      <c r="K154" s="14">
        <f>PRODUCT(J154,100,1/902339939)</f>
        <v>7.0461249970228792E-3</v>
      </c>
      <c r="L154" s="13">
        <v>42270</v>
      </c>
      <c r="M154" s="14">
        <f>PRODUCT(L154,100,1/472586193)</f>
        <v>8.944400117080864E-3</v>
      </c>
      <c r="N154" s="14">
        <f t="shared" si="55"/>
        <v>75.330090340514246</v>
      </c>
      <c r="O154" s="14">
        <f t="shared" si="53"/>
        <v>-15.688833257876373</v>
      </c>
      <c r="P154" s="14">
        <f>PRODUCT(H154-J154,100,1/J154)</f>
        <v>-40.942120163573449</v>
      </c>
      <c r="Q154" s="14">
        <f>PRODUCT(J154-L154,100,1/L154)</f>
        <v>50.414005204636858</v>
      </c>
    </row>
    <row r="155" spans="1:17" s="3" customFormat="1">
      <c r="A155" s="10">
        <v>150</v>
      </c>
      <c r="B155" s="11" t="s">
        <v>308</v>
      </c>
      <c r="C155" s="12" t="s">
        <v>309</v>
      </c>
      <c r="D155" s="13">
        <v>55011</v>
      </c>
      <c r="E155" s="14">
        <f t="shared" si="51"/>
        <v>7.6891124028768383E-3</v>
      </c>
      <c r="F155" s="15">
        <v>43260</v>
      </c>
      <c r="G155" s="14">
        <f t="shared" si="54"/>
        <v>5.0607102028030829E-3</v>
      </c>
      <c r="H155" s="15">
        <v>23182</v>
      </c>
      <c r="I155" s="16">
        <f t="shared" si="52"/>
        <v>2.5975220853917537E-3</v>
      </c>
      <c r="J155" s="13">
        <v>758</v>
      </c>
      <c r="K155" s="14">
        <f>PRODUCT(J155,100,1/902339939)</f>
        <v>8.4003817989042808E-5</v>
      </c>
      <c r="L155" s="30"/>
      <c r="M155" s="14"/>
      <c r="N155" s="14">
        <f t="shared" si="55"/>
        <v>27.163661581137312</v>
      </c>
      <c r="O155" s="14">
        <f t="shared" si="53"/>
        <v>86.610301095677684</v>
      </c>
      <c r="P155" s="14">
        <f>PRODUCT(H155-J155,100,1/J155)</f>
        <v>2958.311345646438</v>
      </c>
      <c r="Q155" s="14"/>
    </row>
    <row r="156" spans="1:17" s="3" customFormat="1" ht="54">
      <c r="A156" s="10">
        <v>151</v>
      </c>
      <c r="B156" s="11" t="s">
        <v>310</v>
      </c>
      <c r="C156" s="12" t="s">
        <v>311</v>
      </c>
      <c r="D156" s="13">
        <v>54165</v>
      </c>
      <c r="E156" s="14">
        <f t="shared" si="51"/>
        <v>7.5708635236920617E-3</v>
      </c>
      <c r="F156" s="15">
        <v>33547</v>
      </c>
      <c r="G156" s="14">
        <f t="shared" si="54"/>
        <v>3.9244485708144951E-3</v>
      </c>
      <c r="H156" s="15">
        <v>178428</v>
      </c>
      <c r="I156" s="16">
        <f t="shared" si="52"/>
        <v>1.9992695654054E-2</v>
      </c>
      <c r="J156" s="13">
        <v>69337</v>
      </c>
      <c r="K156" s="14">
        <f>PRODUCT(J156,100,1/902339939)</f>
        <v>7.6841328864198704E-3</v>
      </c>
      <c r="L156" s="13">
        <v>1561</v>
      </c>
      <c r="M156" s="14">
        <f>PRODUCT(L156,100,1/472586193)</f>
        <v>3.3031011551367941E-4</v>
      </c>
      <c r="N156" s="14">
        <f t="shared" si="55"/>
        <v>61.460041136316214</v>
      </c>
      <c r="O156" s="14">
        <f t="shared" si="53"/>
        <v>-81.198578698410572</v>
      </c>
      <c r="P156" s="14">
        <f>PRODUCT(H156-J156,100,1/J156)</f>
        <v>157.33446788871743</v>
      </c>
      <c r="Q156" s="14">
        <f>PRODUCT(J156-L156,100,1/L156)</f>
        <v>4341.8321588725175</v>
      </c>
    </row>
    <row r="157" spans="1:17" s="3" customFormat="1">
      <c r="A157" s="10">
        <v>152</v>
      </c>
      <c r="B157" s="21" t="s">
        <v>312</v>
      </c>
      <c r="C157" s="12" t="s">
        <v>313</v>
      </c>
      <c r="D157" s="13">
        <v>52045</v>
      </c>
      <c r="E157" s="14">
        <f t="shared" si="51"/>
        <v>7.2745424552857624E-3</v>
      </c>
      <c r="F157" s="15">
        <v>63178</v>
      </c>
      <c r="G157" s="14">
        <f t="shared" si="54"/>
        <v>7.3907893941907808E-3</v>
      </c>
      <c r="H157" s="22"/>
      <c r="I157" s="16"/>
      <c r="J157" s="23">
        <v>2413</v>
      </c>
      <c r="K157" s="14">
        <f>PRODUCT(J157,100,1/902339939)</f>
        <v>2.6741584803108222E-4</v>
      </c>
      <c r="L157" s="23">
        <v>19386</v>
      </c>
      <c r="M157" s="14">
        <f>PRODUCT(L157,100,1/472586193)</f>
        <v>4.1021088400693077E-3</v>
      </c>
      <c r="N157" s="14">
        <f t="shared" si="55"/>
        <v>-17.621640444458514</v>
      </c>
      <c r="O157" s="14"/>
      <c r="P157" s="14">
        <f>PRODUCT(H157-J157,100,1/J157)</f>
        <v>-100</v>
      </c>
      <c r="Q157" s="14">
        <f>PRODUCT(J157-L157,100,1/L157)</f>
        <v>-87.552873207469304</v>
      </c>
    </row>
    <row r="158" spans="1:17" s="3" customFormat="1">
      <c r="A158" s="10">
        <v>153</v>
      </c>
      <c r="B158" s="28" t="s">
        <v>314</v>
      </c>
      <c r="C158" s="29" t="s">
        <v>315</v>
      </c>
      <c r="D158" s="13">
        <v>51151</v>
      </c>
      <c r="E158" s="14">
        <f t="shared" si="51"/>
        <v>7.149584419835181E-3</v>
      </c>
      <c r="F158" s="15"/>
      <c r="G158" s="14"/>
      <c r="H158" s="15"/>
      <c r="I158" s="16"/>
      <c r="J158" s="13"/>
      <c r="K158" s="14"/>
      <c r="L158" s="13"/>
      <c r="M158" s="14"/>
      <c r="N158" s="14"/>
      <c r="O158" s="14"/>
      <c r="P158" s="14"/>
      <c r="Q158" s="14"/>
    </row>
    <row r="159" spans="1:17" s="3" customFormat="1" ht="27">
      <c r="A159" s="10">
        <v>154</v>
      </c>
      <c r="B159" s="11" t="s">
        <v>316</v>
      </c>
      <c r="C159" s="12" t="s">
        <v>317</v>
      </c>
      <c r="D159" s="13">
        <v>50796</v>
      </c>
      <c r="E159" s="14">
        <f t="shared" si="51"/>
        <v>7.0999646182860138E-3</v>
      </c>
      <c r="F159" s="15">
        <v>10942</v>
      </c>
      <c r="G159" s="14">
        <f t="shared" ref="G159:G165" si="56">PRODUCT(F159,1/854820732,100)</f>
        <v>1.2800344669225922E-3</v>
      </c>
      <c r="H159" s="15">
        <v>41078</v>
      </c>
      <c r="I159" s="16">
        <f t="shared" ref="I159:I177" si="57">PRODUCT(H159,100,1/892465944)</f>
        <v>4.6027526625710656E-3</v>
      </c>
      <c r="J159" s="13">
        <v>3142</v>
      </c>
      <c r="K159" s="14">
        <f>PRODUCT(J159,100,1/902339939)</f>
        <v>3.4820579963268144E-4</v>
      </c>
      <c r="L159" s="13">
        <v>307</v>
      </c>
      <c r="M159" s="14">
        <f>PRODUCT(L159,100,1/472586193)</f>
        <v>6.4961694723061864E-5</v>
      </c>
      <c r="N159" s="14">
        <f t="shared" ref="N159:N165" si="58">PRODUCT(D159-F159,100,1/F159)</f>
        <v>364.2295741180771</v>
      </c>
      <c r="O159" s="14">
        <f t="shared" ref="O159:O177" si="59">PRODUCT(F159-H159,100,1/H159)</f>
        <v>-73.362870636350351</v>
      </c>
      <c r="P159" s="14">
        <f>PRODUCT(H159-J159,100,1/J159)</f>
        <v>1207.3838319541692</v>
      </c>
      <c r="Q159" s="14">
        <f>PRODUCT(J159-L159,100,1/L159)</f>
        <v>923.45276872964178</v>
      </c>
    </row>
    <row r="160" spans="1:17" s="3" customFormat="1" ht="27">
      <c r="A160" s="10">
        <v>155</v>
      </c>
      <c r="B160" s="11" t="s">
        <v>318</v>
      </c>
      <c r="C160" s="12" t="s">
        <v>319</v>
      </c>
      <c r="D160" s="13">
        <v>49498</v>
      </c>
      <c r="E160" s="14">
        <f t="shared" si="51"/>
        <v>6.9185378509315915E-3</v>
      </c>
      <c r="F160" s="15">
        <v>75075</v>
      </c>
      <c r="G160" s="14">
        <f t="shared" si="56"/>
        <v>8.7825431917577784E-3</v>
      </c>
      <c r="H160" s="15">
        <v>44703</v>
      </c>
      <c r="I160" s="16">
        <f t="shared" si="57"/>
        <v>5.0089306264889813E-3</v>
      </c>
      <c r="J160" s="13">
        <v>51913</v>
      </c>
      <c r="K160" s="14">
        <f>PRODUCT(J160,100,1/902339939)</f>
        <v>5.7531533024606594E-3</v>
      </c>
      <c r="L160" s="13">
        <v>42719</v>
      </c>
      <c r="M160" s="14">
        <f>PRODUCT(L160,100,1/472586193)</f>
        <v>9.0394092406334853E-3</v>
      </c>
      <c r="N160" s="14">
        <f t="shared" si="58"/>
        <v>-34.068598068598071</v>
      </c>
      <c r="O160" s="14">
        <f t="shared" si="59"/>
        <v>67.941748875914371</v>
      </c>
      <c r="P160" s="14">
        <f>PRODUCT(H160-J160,100,1/J160)</f>
        <v>-13.888621347254059</v>
      </c>
      <c r="Q160" s="14">
        <f>PRODUCT(J160-L160,100,1/L160)</f>
        <v>21.522039373580842</v>
      </c>
    </row>
    <row r="161" spans="1:17" s="3" customFormat="1" ht="54">
      <c r="A161" s="10">
        <v>156</v>
      </c>
      <c r="B161" s="11" t="s">
        <v>320</v>
      </c>
      <c r="C161" s="12" t="s">
        <v>321</v>
      </c>
      <c r="D161" s="13">
        <v>49472</v>
      </c>
      <c r="E161" s="14">
        <f t="shared" si="51"/>
        <v>6.9149037246209475E-3</v>
      </c>
      <c r="F161" s="15">
        <v>44656</v>
      </c>
      <c r="G161" s="14">
        <f t="shared" si="56"/>
        <v>5.2240192976508205E-3</v>
      </c>
      <c r="H161" s="15">
        <v>39343</v>
      </c>
      <c r="I161" s="16">
        <f t="shared" si="57"/>
        <v>4.4083474853579396E-3</v>
      </c>
      <c r="J161" s="13">
        <v>9063</v>
      </c>
      <c r="K161" s="14">
        <f>PRODUCT(J161,100,1/902339939)</f>
        <v>1.0043886575655608E-3</v>
      </c>
      <c r="L161" s="13">
        <v>17371</v>
      </c>
      <c r="M161" s="14">
        <f>PRODUCT(L161,100,1/472586193)</f>
        <v>3.6757315929456277E-3</v>
      </c>
      <c r="N161" s="14">
        <f t="shared" si="58"/>
        <v>10.784664994625581</v>
      </c>
      <c r="O161" s="14">
        <f t="shared" si="59"/>
        <v>13.504308263223445</v>
      </c>
      <c r="P161" s="14">
        <f>PRODUCT(H161-J161,100,1/J161)</f>
        <v>334.10570451285446</v>
      </c>
      <c r="Q161" s="14">
        <f>PRODUCT(J161-L161,100,1/L161)</f>
        <v>-47.826837833170224</v>
      </c>
    </row>
    <row r="162" spans="1:17" s="3" customFormat="1" ht="27">
      <c r="A162" s="10">
        <v>157</v>
      </c>
      <c r="B162" s="11" t="s">
        <v>322</v>
      </c>
      <c r="C162" s="12" t="s">
        <v>323</v>
      </c>
      <c r="D162" s="13">
        <v>45351</v>
      </c>
      <c r="E162" s="14">
        <f t="shared" si="51"/>
        <v>6.3388947043839872E-3</v>
      </c>
      <c r="F162" s="15">
        <v>586858</v>
      </c>
      <c r="G162" s="14">
        <f t="shared" si="56"/>
        <v>6.8652757008705781E-2</v>
      </c>
      <c r="H162" s="15">
        <v>68535</v>
      </c>
      <c r="I162" s="16">
        <f t="shared" si="57"/>
        <v>7.6792846226522229E-3</v>
      </c>
      <c r="J162" s="13">
        <v>129185</v>
      </c>
      <c r="K162" s="14">
        <f>PRODUCT(J162,100,1/902339939)</f>
        <v>1.4316666526272422E-2</v>
      </c>
      <c r="L162" s="13">
        <v>333893</v>
      </c>
      <c r="M162" s="14">
        <f>PRODUCT(L162,100,1/472586193)</f>
        <v>7.0652296860479788E-2</v>
      </c>
      <c r="N162" s="14">
        <f t="shared" si="58"/>
        <v>-92.272236213871153</v>
      </c>
      <c r="O162" s="14">
        <f t="shared" si="59"/>
        <v>756.28948712336762</v>
      </c>
      <c r="P162" s="14">
        <f>PRODUCT(H162-J162,100,1/J162)</f>
        <v>-46.948175097728068</v>
      </c>
      <c r="Q162" s="14">
        <f>PRODUCT(J162-L162,100,1/L162)</f>
        <v>-61.309461414285416</v>
      </c>
    </row>
    <row r="163" spans="1:17" s="3" customFormat="1">
      <c r="A163" s="10">
        <v>158</v>
      </c>
      <c r="B163" s="20" t="s">
        <v>324</v>
      </c>
      <c r="C163" s="18" t="s">
        <v>325</v>
      </c>
      <c r="D163" s="13">
        <v>42954</v>
      </c>
      <c r="E163" s="14">
        <f t="shared" si="51"/>
        <v>6.0038562133604501E-3</v>
      </c>
      <c r="F163" s="15">
        <v>1800</v>
      </c>
      <c r="G163" s="14">
        <f t="shared" si="56"/>
        <v>2.1057046613605064E-4</v>
      </c>
      <c r="H163" s="15">
        <v>63069</v>
      </c>
      <c r="I163" s="16">
        <f t="shared" si="57"/>
        <v>7.066824277610754E-3</v>
      </c>
      <c r="J163" s="13"/>
      <c r="K163" s="14"/>
      <c r="L163" s="13"/>
      <c r="M163" s="14"/>
      <c r="N163" s="14">
        <f t="shared" si="58"/>
        <v>2286.3333333333335</v>
      </c>
      <c r="O163" s="14">
        <f t="shared" si="59"/>
        <v>-97.145982971031728</v>
      </c>
      <c r="P163" s="14"/>
      <c r="Q163" s="14"/>
    </row>
    <row r="164" spans="1:17" s="3" customFormat="1" ht="40.5">
      <c r="A164" s="10">
        <v>159</v>
      </c>
      <c r="B164" s="20" t="s">
        <v>326</v>
      </c>
      <c r="C164" s="18" t="s">
        <v>327</v>
      </c>
      <c r="D164" s="13">
        <v>42188</v>
      </c>
      <c r="E164" s="14">
        <f t="shared" si="51"/>
        <v>5.8967892612853444E-3</v>
      </c>
      <c r="F164" s="15">
        <v>2414</v>
      </c>
      <c r="G164" s="14">
        <f t="shared" si="56"/>
        <v>2.8239839180690349E-4</v>
      </c>
      <c r="H164" s="15">
        <v>3378</v>
      </c>
      <c r="I164" s="16">
        <f t="shared" si="57"/>
        <v>3.7850183782474952E-4</v>
      </c>
      <c r="J164" s="13"/>
      <c r="K164" s="14"/>
      <c r="L164" s="13"/>
      <c r="M164" s="14"/>
      <c r="N164" s="14">
        <f t="shared" si="58"/>
        <v>1647.6387738193869</v>
      </c>
      <c r="O164" s="14">
        <f t="shared" si="59"/>
        <v>-28.537596210775604</v>
      </c>
      <c r="P164" s="14"/>
      <c r="Q164" s="14"/>
    </row>
    <row r="165" spans="1:17" s="3" customFormat="1">
      <c r="A165" s="10">
        <v>160</v>
      </c>
      <c r="B165" s="11" t="s">
        <v>328</v>
      </c>
      <c r="C165" s="12" t="s">
        <v>329</v>
      </c>
      <c r="D165" s="13">
        <v>41896</v>
      </c>
      <c r="E165" s="14">
        <f t="shared" si="51"/>
        <v>5.8559752273350425E-3</v>
      </c>
      <c r="F165" s="15">
        <v>47542</v>
      </c>
      <c r="G165" s="14">
        <f t="shared" si="56"/>
        <v>5.5616339450222886E-3</v>
      </c>
      <c r="H165" s="15">
        <v>55449</v>
      </c>
      <c r="I165" s="16">
        <f t="shared" si="57"/>
        <v>6.2130101851819233E-3</v>
      </c>
      <c r="J165" s="13">
        <v>49706</v>
      </c>
      <c r="K165" s="14">
        <f>PRODUCT(J165,100,1/902339939)</f>
        <v>5.5085669880783139E-3</v>
      </c>
      <c r="L165" s="13">
        <v>52018</v>
      </c>
      <c r="M165" s="14">
        <f>PRODUCT(L165,100,1/472586193)</f>
        <v>1.1007092625746685E-2</v>
      </c>
      <c r="N165" s="14">
        <f t="shared" si="58"/>
        <v>-11.875815068781288</v>
      </c>
      <c r="O165" s="14">
        <f t="shared" si="59"/>
        <v>-14.259950585222457</v>
      </c>
      <c r="P165" s="14">
        <f>PRODUCT(H165-J165,100,1/J165)</f>
        <v>11.553937150444613</v>
      </c>
      <c r="Q165" s="14">
        <f>PRODUCT(J165-L165,100,1/L165)</f>
        <v>-4.4446153254642624</v>
      </c>
    </row>
    <row r="166" spans="1:17" s="3" customFormat="1" ht="54">
      <c r="A166" s="10">
        <v>161</v>
      </c>
      <c r="B166" s="21" t="s">
        <v>330</v>
      </c>
      <c r="C166" s="24" t="s">
        <v>331</v>
      </c>
      <c r="D166" s="13">
        <v>41343</v>
      </c>
      <c r="E166" s="14">
        <f t="shared" si="51"/>
        <v>5.7786801561894368E-3</v>
      </c>
      <c r="F166" s="22"/>
      <c r="G166" s="22"/>
      <c r="H166" s="22">
        <v>142600</v>
      </c>
      <c r="I166" s="25">
        <f t="shared" si="57"/>
        <v>1.597820073232957E-2</v>
      </c>
      <c r="J166" s="23">
        <v>116100</v>
      </c>
      <c r="K166" s="26">
        <f>PRODUCT(J166,100,1/902339939)</f>
        <v>1.2866547847662099E-2</v>
      </c>
      <c r="L166" s="23">
        <v>366100</v>
      </c>
      <c r="M166" s="26">
        <f>PRODUCT(L166,100,1/472586193)</f>
        <v>7.7467349961279963E-2</v>
      </c>
      <c r="N166" s="14"/>
      <c r="O166" s="14">
        <f t="shared" si="59"/>
        <v>-100</v>
      </c>
      <c r="P166" s="14">
        <f>PRODUCT(H166-J166,100,1/J166)</f>
        <v>22.825150732127476</v>
      </c>
      <c r="Q166" s="26">
        <f>PRODUCT(J166-L166,100,1/L166)</f>
        <v>-68.287353182190657</v>
      </c>
    </row>
    <row r="167" spans="1:17" s="3" customFormat="1" ht="27">
      <c r="A167" s="10">
        <v>162</v>
      </c>
      <c r="B167" s="21" t="s">
        <v>332</v>
      </c>
      <c r="C167" s="24" t="s">
        <v>333</v>
      </c>
      <c r="D167" s="13">
        <v>39193</v>
      </c>
      <c r="E167" s="14">
        <f t="shared" si="51"/>
        <v>5.478165865117012E-3</v>
      </c>
      <c r="F167" s="22"/>
      <c r="G167" s="22"/>
      <c r="H167" s="22">
        <v>165</v>
      </c>
      <c r="I167" s="25">
        <f t="shared" si="57"/>
        <v>1.8488100426608547E-5</v>
      </c>
      <c r="J167" s="23">
        <v>1900</v>
      </c>
      <c r="K167" s="26">
        <f>PRODUCT(J167,100,1/902339939)</f>
        <v>2.1056365986699387E-4</v>
      </c>
      <c r="L167" s="23"/>
      <c r="M167" s="26"/>
      <c r="N167" s="14"/>
      <c r="O167" s="14">
        <f t="shared" si="59"/>
        <v>-100</v>
      </c>
      <c r="P167" s="14">
        <f>PRODUCT(H167-J167,100,1/J167)</f>
        <v>-91.315789473684205</v>
      </c>
      <c r="Q167" s="26"/>
    </row>
    <row r="168" spans="1:17" s="3" customFormat="1" ht="54">
      <c r="A168" s="10">
        <v>163</v>
      </c>
      <c r="B168" s="11" t="s">
        <v>334</v>
      </c>
      <c r="C168" s="12" t="s">
        <v>335</v>
      </c>
      <c r="D168" s="13">
        <v>38675</v>
      </c>
      <c r="E168" s="14">
        <f t="shared" si="51"/>
        <v>5.4057628870818877E-3</v>
      </c>
      <c r="F168" s="15">
        <v>738</v>
      </c>
      <c r="G168" s="14">
        <f>PRODUCT(F168,1/854820732,100)</f>
        <v>8.6333891115780763E-5</v>
      </c>
      <c r="H168" s="15">
        <v>2152</v>
      </c>
      <c r="I168" s="16">
        <f t="shared" si="57"/>
        <v>2.4112964920037328E-4</v>
      </c>
      <c r="J168" s="13">
        <v>4907</v>
      </c>
      <c r="K168" s="14">
        <f>PRODUCT(J168,100,1/902339939)</f>
        <v>5.4380835735123097E-4</v>
      </c>
      <c r="L168" s="13">
        <v>9638</v>
      </c>
      <c r="M168" s="14">
        <f>PRODUCT(L168,100,1/472586193)</f>
        <v>2.0394163314034863E-3</v>
      </c>
      <c r="N168" s="14">
        <f>PRODUCT(D168-F168,100,1/F168)</f>
        <v>5140.5149051490516</v>
      </c>
      <c r="O168" s="14">
        <f t="shared" si="59"/>
        <v>-65.706319702602229</v>
      </c>
      <c r="P168" s="14">
        <f>PRODUCT(H168-J168,100,1/J168)</f>
        <v>-56.144283676380681</v>
      </c>
      <c r="Q168" s="14">
        <f>PRODUCT(J168-L168,100,1/L168)</f>
        <v>-49.086947499481226</v>
      </c>
    </row>
    <row r="169" spans="1:17" s="3" customFormat="1" ht="54">
      <c r="A169" s="10">
        <v>164</v>
      </c>
      <c r="B169" s="20" t="s">
        <v>336</v>
      </c>
      <c r="C169" s="18" t="s">
        <v>337</v>
      </c>
      <c r="D169" s="13">
        <v>38571</v>
      </c>
      <c r="E169" s="14">
        <f t="shared" si="51"/>
        <v>5.3912263818393143E-3</v>
      </c>
      <c r="F169" s="15">
        <v>35540</v>
      </c>
      <c r="G169" s="14">
        <f>PRODUCT(F169,1/854820732,100)</f>
        <v>4.1575968702640218E-3</v>
      </c>
      <c r="H169" s="15">
        <v>12817</v>
      </c>
      <c r="I169" s="16">
        <f t="shared" si="57"/>
        <v>1.4361332313202529E-3</v>
      </c>
      <c r="J169" s="13"/>
      <c r="K169" s="14"/>
      <c r="L169" s="13"/>
      <c r="M169" s="14"/>
      <c r="N169" s="14">
        <f>PRODUCT(D169-F169,100,1/F169)</f>
        <v>8.5284186831738875</v>
      </c>
      <c r="O169" s="14">
        <f t="shared" si="59"/>
        <v>177.28797690567214</v>
      </c>
      <c r="P169" s="14"/>
      <c r="Q169" s="14"/>
    </row>
    <row r="170" spans="1:17" s="3" customFormat="1" ht="54">
      <c r="A170" s="10">
        <v>165</v>
      </c>
      <c r="B170" s="11" t="s">
        <v>338</v>
      </c>
      <c r="C170" s="12" t="s">
        <v>339</v>
      </c>
      <c r="D170" s="13">
        <v>38487</v>
      </c>
      <c r="E170" s="14">
        <f t="shared" si="51"/>
        <v>5.3794853583741592E-3</v>
      </c>
      <c r="F170" s="15">
        <v>143</v>
      </c>
      <c r="G170" s="14">
        <f>PRODUCT(F170,1/854820732,100)</f>
        <v>1.6728653698586242E-5</v>
      </c>
      <c r="H170" s="15">
        <v>415</v>
      </c>
      <c r="I170" s="16">
        <f t="shared" si="57"/>
        <v>4.6500373800257862E-5</v>
      </c>
      <c r="J170" s="13">
        <v>495</v>
      </c>
      <c r="K170" s="14">
        <f>PRODUCT(J170,100,1/902339939)</f>
        <v>5.4857374544295772E-5</v>
      </c>
      <c r="L170" s="13">
        <v>2196</v>
      </c>
      <c r="M170" s="14">
        <f>PRODUCT(L170,100,1/472586193)</f>
        <v>4.6467713880079435E-4</v>
      </c>
      <c r="N170" s="14">
        <f>PRODUCT(D170-F170,100,1/F170)</f>
        <v>26813.986013986014</v>
      </c>
      <c r="O170" s="14">
        <f t="shared" si="59"/>
        <v>-65.5421686746988</v>
      </c>
      <c r="P170" s="14">
        <f>PRODUCT(H170-J170,100,1/J170)</f>
        <v>-16.161616161616163</v>
      </c>
      <c r="Q170" s="14">
        <f>PRODUCT(J170-L170,100,1/L170)</f>
        <v>-77.459016393442624</v>
      </c>
    </row>
    <row r="171" spans="1:17" s="3" customFormat="1" ht="27">
      <c r="A171" s="10">
        <v>166</v>
      </c>
      <c r="B171" s="31" t="s">
        <v>340</v>
      </c>
      <c r="C171" s="32" t="s">
        <v>341</v>
      </c>
      <c r="D171" s="13">
        <v>37700</v>
      </c>
      <c r="E171" s="14">
        <f t="shared" si="51"/>
        <v>5.2694831504327645E-3</v>
      </c>
      <c r="F171" s="22"/>
      <c r="G171" s="22"/>
      <c r="H171" s="22">
        <v>500</v>
      </c>
      <c r="I171" s="25">
        <f t="shared" si="57"/>
        <v>5.6024546747298631E-5</v>
      </c>
      <c r="J171" s="23"/>
      <c r="K171" s="26"/>
      <c r="L171" s="27"/>
      <c r="M171" s="26"/>
      <c r="N171" s="14"/>
      <c r="O171" s="14">
        <f t="shared" si="59"/>
        <v>-100</v>
      </c>
      <c r="P171" s="14"/>
      <c r="Q171" s="26"/>
    </row>
    <row r="172" spans="1:17" s="3" customFormat="1">
      <c r="A172" s="10">
        <v>167</v>
      </c>
      <c r="B172" s="11" t="s">
        <v>342</v>
      </c>
      <c r="C172" s="12" t="s">
        <v>343</v>
      </c>
      <c r="D172" s="13">
        <v>36440</v>
      </c>
      <c r="E172" s="14">
        <f t="shared" si="51"/>
        <v>5.093367798455436E-3</v>
      </c>
      <c r="F172" s="15">
        <v>41344</v>
      </c>
      <c r="G172" s="14">
        <f t="shared" ref="G172:G177" si="60">PRODUCT(F172,1/854820732,100)</f>
        <v>4.8365696399604871E-3</v>
      </c>
      <c r="H172" s="15">
        <v>75107</v>
      </c>
      <c r="I172" s="16">
        <f t="shared" si="57"/>
        <v>8.4156712650987169E-3</v>
      </c>
      <c r="J172" s="13">
        <v>160295</v>
      </c>
      <c r="K172" s="14">
        <f t="shared" ref="K172:K177" si="61">PRODUCT(J172,100,1/902339939)</f>
        <v>1.7764369399147252E-2</v>
      </c>
      <c r="L172" s="13">
        <v>123927</v>
      </c>
      <c r="M172" s="14">
        <f>PRODUCT(L172,100,1/472586193)</f>
        <v>2.6223152905357941E-2</v>
      </c>
      <c r="N172" s="14">
        <f t="shared" ref="N172:N177" si="62">PRODUCT(D172-F172,100,1/F172)</f>
        <v>-11.861455108359134</v>
      </c>
      <c r="O172" s="14">
        <f t="shared" si="59"/>
        <v>-44.953200101188969</v>
      </c>
      <c r="P172" s="14">
        <f t="shared" ref="P172:P177" si="63">PRODUCT(H172-J172,100,1/J172)</f>
        <v>-53.144514800835957</v>
      </c>
      <c r="Q172" s="14">
        <f>PRODUCT(J172-L172,100,1/L172)</f>
        <v>29.346308714000983</v>
      </c>
    </row>
    <row r="173" spans="1:17" s="3" customFormat="1" ht="54">
      <c r="A173" s="10">
        <v>168</v>
      </c>
      <c r="B173" s="11" t="s">
        <v>344</v>
      </c>
      <c r="C173" s="12" t="s">
        <v>345</v>
      </c>
      <c r="D173" s="13">
        <v>35360</v>
      </c>
      <c r="E173" s="14">
        <f t="shared" si="51"/>
        <v>4.9424117824748686E-3</v>
      </c>
      <c r="F173" s="15">
        <v>60000</v>
      </c>
      <c r="G173" s="14">
        <f t="shared" si="60"/>
        <v>7.019015537868354E-3</v>
      </c>
      <c r="H173" s="15">
        <v>233344</v>
      </c>
      <c r="I173" s="16">
        <f t="shared" si="57"/>
        <v>2.6145983672403301E-2</v>
      </c>
      <c r="J173" s="13">
        <v>177575</v>
      </c>
      <c r="K173" s="14">
        <f t="shared" si="61"/>
        <v>1.9679390474148125E-2</v>
      </c>
      <c r="L173" s="13">
        <v>66000</v>
      </c>
      <c r="M173" s="14">
        <f>PRODUCT(L173,100,1/472586193)</f>
        <v>1.3965706357400923E-2</v>
      </c>
      <c r="N173" s="14">
        <f t="shared" si="62"/>
        <v>-41.06666666666667</v>
      </c>
      <c r="O173" s="14">
        <f t="shared" si="59"/>
        <v>-74.28688974218322</v>
      </c>
      <c r="P173" s="14">
        <f t="shared" si="63"/>
        <v>31.405884837392652</v>
      </c>
      <c r="Q173" s="14">
        <f>PRODUCT(J173-L173,100,1/L173)</f>
        <v>169.05303030303031</v>
      </c>
    </row>
    <row r="174" spans="1:17" s="3" customFormat="1">
      <c r="A174" s="10">
        <v>169</v>
      </c>
      <c r="B174" s="11" t="s">
        <v>346</v>
      </c>
      <c r="C174" s="12" t="s">
        <v>347</v>
      </c>
      <c r="D174" s="13">
        <v>34110</v>
      </c>
      <c r="E174" s="14">
        <f t="shared" si="51"/>
        <v>4.7676941713862492E-3</v>
      </c>
      <c r="F174" s="15">
        <v>34898</v>
      </c>
      <c r="G174" s="14">
        <f t="shared" si="60"/>
        <v>4.0824934040088303E-3</v>
      </c>
      <c r="H174" s="15">
        <v>23107</v>
      </c>
      <c r="I174" s="16">
        <f t="shared" si="57"/>
        <v>2.5891184033796587E-3</v>
      </c>
      <c r="J174" s="13">
        <v>204273</v>
      </c>
      <c r="K174" s="14">
        <f t="shared" si="61"/>
        <v>2.2638142364216018E-2</v>
      </c>
      <c r="L174" s="13">
        <v>256285</v>
      </c>
      <c r="M174" s="14">
        <f>PRODUCT(L174,100,1/472586193)</f>
        <v>5.4230318997068115E-2</v>
      </c>
      <c r="N174" s="14">
        <f t="shared" si="62"/>
        <v>-2.2580090549601697</v>
      </c>
      <c r="O174" s="14">
        <f t="shared" si="59"/>
        <v>51.027827065391442</v>
      </c>
      <c r="P174" s="14">
        <f t="shared" si="63"/>
        <v>-88.688177096336759</v>
      </c>
      <c r="Q174" s="14">
        <f>PRODUCT(J174-L174,100,1/L174)</f>
        <v>-20.294593909124604</v>
      </c>
    </row>
    <row r="175" spans="1:17" s="3" customFormat="1" ht="54">
      <c r="A175" s="10">
        <v>170</v>
      </c>
      <c r="B175" s="11" t="s">
        <v>348</v>
      </c>
      <c r="C175" s="12" t="s">
        <v>349</v>
      </c>
      <c r="D175" s="13">
        <v>32682</v>
      </c>
      <c r="E175" s="14">
        <f t="shared" si="51"/>
        <v>4.5680967724786104E-3</v>
      </c>
      <c r="F175" s="15">
        <v>83433</v>
      </c>
      <c r="G175" s="14">
        <f t="shared" si="60"/>
        <v>9.7602920561828399E-3</v>
      </c>
      <c r="H175" s="15">
        <v>92575</v>
      </c>
      <c r="I175" s="16">
        <f t="shared" si="57"/>
        <v>1.037294483026234E-2</v>
      </c>
      <c r="J175" s="13">
        <v>93227</v>
      </c>
      <c r="K175" s="14">
        <f t="shared" si="61"/>
        <v>1.0331693851800125E-2</v>
      </c>
      <c r="L175" s="13">
        <v>94675</v>
      </c>
      <c r="M175" s="14">
        <f>PRODUCT(L175,100,1/472586193)</f>
        <v>2.0033382566468673E-2</v>
      </c>
      <c r="N175" s="14">
        <f t="shared" si="62"/>
        <v>-60.828449174786961</v>
      </c>
      <c r="O175" s="14">
        <f t="shared" si="59"/>
        <v>-9.8752362948960304</v>
      </c>
      <c r="P175" s="14">
        <f t="shared" si="63"/>
        <v>-0.69936820878071804</v>
      </c>
      <c r="Q175" s="14">
        <f>PRODUCT(J175-L175,100,1/L175)</f>
        <v>-1.5294428307367309</v>
      </c>
    </row>
    <row r="176" spans="1:17" s="3" customFormat="1" ht="40.5">
      <c r="A176" s="10">
        <v>171</v>
      </c>
      <c r="B176" s="11" t="s">
        <v>350</v>
      </c>
      <c r="C176" s="12" t="s">
        <v>351</v>
      </c>
      <c r="D176" s="13">
        <v>32125</v>
      </c>
      <c r="E176" s="14">
        <f t="shared" si="51"/>
        <v>4.4902426049775214E-3</v>
      </c>
      <c r="F176" s="15">
        <v>19557</v>
      </c>
      <c r="G176" s="14">
        <f t="shared" si="60"/>
        <v>2.2878481145681899E-3</v>
      </c>
      <c r="H176" s="15">
        <v>28756</v>
      </c>
      <c r="I176" s="16">
        <f t="shared" si="57"/>
        <v>3.2220837325306387E-3</v>
      </c>
      <c r="J176" s="13">
        <v>11388</v>
      </c>
      <c r="K176" s="14">
        <f t="shared" si="61"/>
        <v>1.2620520834554349E-3</v>
      </c>
      <c r="L176" s="13">
        <v>19880</v>
      </c>
      <c r="M176" s="14">
        <f>PRODUCT(L176,100,1/472586193)</f>
        <v>4.2066400361383382E-3</v>
      </c>
      <c r="N176" s="14">
        <f t="shared" si="62"/>
        <v>64.263435087181065</v>
      </c>
      <c r="O176" s="14">
        <f t="shared" si="59"/>
        <v>-31.989845597440532</v>
      </c>
      <c r="P176" s="14">
        <f t="shared" si="63"/>
        <v>152.51141552511416</v>
      </c>
      <c r="Q176" s="14">
        <f>PRODUCT(J176-L176,100,1/L176)</f>
        <v>-42.716297786720318</v>
      </c>
    </row>
    <row r="177" spans="1:17" s="3" customFormat="1" ht="54">
      <c r="A177" s="10">
        <v>172</v>
      </c>
      <c r="B177" s="11" t="s">
        <v>352</v>
      </c>
      <c r="C177" s="12" t="s">
        <v>353</v>
      </c>
      <c r="D177" s="13">
        <v>31485</v>
      </c>
      <c r="E177" s="14">
        <f t="shared" si="51"/>
        <v>4.4007871881001489E-3</v>
      </c>
      <c r="F177" s="15">
        <v>10967</v>
      </c>
      <c r="G177" s="14">
        <f t="shared" si="60"/>
        <v>1.2829590567300373E-3</v>
      </c>
      <c r="H177" s="15">
        <v>3378</v>
      </c>
      <c r="I177" s="16">
        <f t="shared" si="57"/>
        <v>3.7850183782474952E-4</v>
      </c>
      <c r="J177" s="13">
        <v>1506</v>
      </c>
      <c r="K177" s="14">
        <f t="shared" si="61"/>
        <v>1.6689940618931198E-4</v>
      </c>
      <c r="L177" s="30"/>
      <c r="M177" s="14"/>
      <c r="N177" s="14">
        <f t="shared" si="62"/>
        <v>187.08853834229961</v>
      </c>
      <c r="O177" s="14">
        <f t="shared" si="59"/>
        <v>224.65956187092954</v>
      </c>
      <c r="P177" s="14">
        <f t="shared" si="63"/>
        <v>124.3027888446215</v>
      </c>
      <c r="Q177" s="14"/>
    </row>
    <row r="178" spans="1:17" s="3" customFormat="1">
      <c r="A178" s="10">
        <v>173</v>
      </c>
      <c r="B178" s="28" t="s">
        <v>354</v>
      </c>
      <c r="C178" s="29" t="s">
        <v>355</v>
      </c>
      <c r="D178" s="13">
        <v>31380</v>
      </c>
      <c r="E178" s="14">
        <f t="shared" si="51"/>
        <v>4.3861109087687047E-3</v>
      </c>
      <c r="F178" s="15"/>
      <c r="G178" s="14"/>
      <c r="H178" s="15"/>
      <c r="I178" s="16"/>
      <c r="J178" s="13"/>
      <c r="K178" s="14"/>
      <c r="L178" s="13"/>
      <c r="M178" s="14"/>
      <c r="N178" s="14"/>
      <c r="O178" s="14"/>
      <c r="P178" s="14"/>
      <c r="Q178" s="14"/>
    </row>
    <row r="179" spans="1:17" s="3" customFormat="1" ht="40.5">
      <c r="A179" s="10">
        <v>174</v>
      </c>
      <c r="B179" s="11" t="s">
        <v>356</v>
      </c>
      <c r="C179" s="12" t="s">
        <v>357</v>
      </c>
      <c r="D179" s="13">
        <v>30972</v>
      </c>
      <c r="E179" s="14">
        <f t="shared" si="51"/>
        <v>4.3290830805093787E-3</v>
      </c>
      <c r="F179" s="15">
        <v>54322</v>
      </c>
      <c r="G179" s="14">
        <f>PRODUCT(F179,1/854820732,100)</f>
        <v>6.3547827008014124E-3</v>
      </c>
      <c r="H179" s="15">
        <v>4188</v>
      </c>
      <c r="I179" s="16">
        <f t="shared" ref="I179:I197" si="64">PRODUCT(H179,100,1/892465944)</f>
        <v>4.6926160355537333E-4</v>
      </c>
      <c r="J179" s="13">
        <v>10449</v>
      </c>
      <c r="K179" s="14">
        <f t="shared" ref="K179:K191" si="65">PRODUCT(J179,100,1/902339939)</f>
        <v>1.1579893062895889E-3</v>
      </c>
      <c r="L179" s="13">
        <v>5878</v>
      </c>
      <c r="M179" s="14">
        <f t="shared" ref="M179:M185" si="66">PRODUCT(L179,100,1/472586193)</f>
        <v>1.2437942722545853E-3</v>
      </c>
      <c r="N179" s="14">
        <f>PRODUCT(D179-F179,100,1/F179)</f>
        <v>-42.984426199329917</v>
      </c>
      <c r="O179" s="14">
        <f t="shared" ref="O179:O197" si="67">PRODUCT(F179-H179,100,1/H179)</f>
        <v>1197.0869149952243</v>
      </c>
      <c r="P179" s="14">
        <f t="shared" ref="P179:P191" si="68">PRODUCT(H179-J179,100,1/J179)</f>
        <v>-59.919609532012636</v>
      </c>
      <c r="Q179" s="14">
        <f t="shared" ref="Q179:Q185" si="69">PRODUCT(J179-L179,100,1/L179)</f>
        <v>77.764545763865257</v>
      </c>
    </row>
    <row r="180" spans="1:17" s="3" customFormat="1" ht="27">
      <c r="A180" s="10">
        <v>175</v>
      </c>
      <c r="B180" s="11" t="s">
        <v>358</v>
      </c>
      <c r="C180" s="12" t="s">
        <v>359</v>
      </c>
      <c r="D180" s="13">
        <v>30263</v>
      </c>
      <c r="E180" s="14">
        <f t="shared" si="51"/>
        <v>4.2299832514999143E-3</v>
      </c>
      <c r="F180" s="15">
        <v>33305</v>
      </c>
      <c r="G180" s="14">
        <f>PRODUCT(F180,1/854820732,100)</f>
        <v>3.8961385414784258E-3</v>
      </c>
      <c r="H180" s="15">
        <v>9138</v>
      </c>
      <c r="I180" s="16">
        <f t="shared" si="64"/>
        <v>1.0239046163536298E-3</v>
      </c>
      <c r="J180" s="13">
        <v>13530</v>
      </c>
      <c r="K180" s="14">
        <f t="shared" si="65"/>
        <v>1.499434904210751E-3</v>
      </c>
      <c r="L180" s="13">
        <v>10422</v>
      </c>
      <c r="M180" s="14">
        <f t="shared" si="66"/>
        <v>2.2053119948004913E-3</v>
      </c>
      <c r="N180" s="14">
        <f>PRODUCT(D180-F180,100,1/F180)</f>
        <v>-9.1337636991442732</v>
      </c>
      <c r="O180" s="14">
        <f t="shared" si="67"/>
        <v>264.46706062595752</v>
      </c>
      <c r="P180" s="14">
        <f t="shared" si="68"/>
        <v>-32.461197339246119</v>
      </c>
      <c r="Q180" s="14">
        <f t="shared" si="69"/>
        <v>29.821531375935518</v>
      </c>
    </row>
    <row r="181" spans="1:17" s="3" customFormat="1">
      <c r="A181" s="10">
        <v>176</v>
      </c>
      <c r="B181" s="21" t="s">
        <v>360</v>
      </c>
      <c r="C181" s="24" t="s">
        <v>361</v>
      </c>
      <c r="D181" s="13">
        <v>29027</v>
      </c>
      <c r="E181" s="14">
        <f t="shared" si="51"/>
        <v>4.0572224776554873E-3</v>
      </c>
      <c r="F181" s="22"/>
      <c r="G181" s="22"/>
      <c r="H181" s="22">
        <v>38689</v>
      </c>
      <c r="I181" s="25">
        <f t="shared" si="64"/>
        <v>4.3350673782124732E-3</v>
      </c>
      <c r="J181" s="23">
        <v>24674</v>
      </c>
      <c r="K181" s="26">
        <f t="shared" si="65"/>
        <v>2.7344461808201086E-3</v>
      </c>
      <c r="L181" s="23">
        <v>22627</v>
      </c>
      <c r="M181" s="26">
        <f t="shared" si="66"/>
        <v>4.7879096628622832E-3</v>
      </c>
      <c r="N181" s="14"/>
      <c r="O181" s="14">
        <f t="shared" si="67"/>
        <v>-100</v>
      </c>
      <c r="P181" s="14">
        <f t="shared" si="68"/>
        <v>56.800680878657701</v>
      </c>
      <c r="Q181" s="26">
        <f t="shared" si="69"/>
        <v>9.0467141026207631</v>
      </c>
    </row>
    <row r="182" spans="1:17" s="3" customFormat="1" ht="54">
      <c r="A182" s="10">
        <v>177</v>
      </c>
      <c r="B182" s="11" t="s">
        <v>362</v>
      </c>
      <c r="C182" s="12" t="s">
        <v>363</v>
      </c>
      <c r="D182" s="13">
        <v>28637</v>
      </c>
      <c r="E182" s="14">
        <f t="shared" si="51"/>
        <v>4.0027105829958378E-3</v>
      </c>
      <c r="F182" s="15">
        <v>71695</v>
      </c>
      <c r="G182" s="14">
        <f>PRODUCT(F182,1/854820732,100)</f>
        <v>8.3871386497911954E-3</v>
      </c>
      <c r="H182" s="15">
        <v>54216</v>
      </c>
      <c r="I182" s="16">
        <f t="shared" si="64"/>
        <v>6.0748536529030847E-3</v>
      </c>
      <c r="J182" s="13">
        <v>4085678</v>
      </c>
      <c r="K182" s="14">
        <f t="shared" si="65"/>
        <v>0.45278700669371563</v>
      </c>
      <c r="L182" s="13">
        <v>4577800</v>
      </c>
      <c r="M182" s="14">
        <f t="shared" si="66"/>
        <v>0.96866985701378705</v>
      </c>
      <c r="N182" s="14">
        <f>PRODUCT(D182-F182,100,1/F182)</f>
        <v>-60.057186693632751</v>
      </c>
      <c r="O182" s="14">
        <f t="shared" si="67"/>
        <v>32.239560277408884</v>
      </c>
      <c r="P182" s="14">
        <f t="shared" si="68"/>
        <v>-98.673023179996079</v>
      </c>
      <c r="Q182" s="14">
        <f t="shared" si="69"/>
        <v>-10.750185678710297</v>
      </c>
    </row>
    <row r="183" spans="1:17" s="3" customFormat="1">
      <c r="A183" s="10">
        <v>178</v>
      </c>
      <c r="B183" s="11" t="s">
        <v>364</v>
      </c>
      <c r="C183" s="12" t="s">
        <v>365</v>
      </c>
      <c r="D183" s="13">
        <v>27992</v>
      </c>
      <c r="E183" s="14">
        <f t="shared" si="51"/>
        <v>3.9125562956741104E-3</v>
      </c>
      <c r="F183" s="15">
        <v>10417</v>
      </c>
      <c r="G183" s="14">
        <f>PRODUCT(F183,1/854820732,100)</f>
        <v>1.218618080966244E-3</v>
      </c>
      <c r="H183" s="15">
        <v>10880</v>
      </c>
      <c r="I183" s="16">
        <f t="shared" si="64"/>
        <v>1.2190941372212181E-3</v>
      </c>
      <c r="J183" s="13">
        <v>19136</v>
      </c>
      <c r="K183" s="14">
        <f t="shared" si="65"/>
        <v>2.1207085237972601E-3</v>
      </c>
      <c r="L183" s="13">
        <v>9145</v>
      </c>
      <c r="M183" s="14">
        <f t="shared" si="66"/>
        <v>1.9350967369459308E-3</v>
      </c>
      <c r="N183" s="14">
        <f>PRODUCT(D183-F183,100,1/F183)</f>
        <v>168.71460113276376</v>
      </c>
      <c r="O183" s="14">
        <f t="shared" si="67"/>
        <v>-4.2555147058823533</v>
      </c>
      <c r="P183" s="14">
        <f t="shared" si="68"/>
        <v>-43.143812709030101</v>
      </c>
      <c r="Q183" s="14">
        <f t="shared" si="69"/>
        <v>109.25095680699836</v>
      </c>
    </row>
    <row r="184" spans="1:17" s="3" customFormat="1" ht="54">
      <c r="A184" s="10">
        <v>179</v>
      </c>
      <c r="B184" s="11" t="s">
        <v>366</v>
      </c>
      <c r="C184" s="12" t="s">
        <v>367</v>
      </c>
      <c r="D184" s="13">
        <v>27560</v>
      </c>
      <c r="E184" s="14">
        <f t="shared" si="51"/>
        <v>3.8521738892818829E-3</v>
      </c>
      <c r="F184" s="15">
        <v>42620</v>
      </c>
      <c r="G184" s="14">
        <f>PRODUCT(F184,1/854820732,100)</f>
        <v>4.9858407037324873E-3</v>
      </c>
      <c r="H184" s="15">
        <v>67994</v>
      </c>
      <c r="I184" s="16">
        <f t="shared" si="64"/>
        <v>7.6186660630716456E-3</v>
      </c>
      <c r="J184" s="13">
        <v>2183</v>
      </c>
      <c r="K184" s="14">
        <f t="shared" si="65"/>
        <v>2.4192656288928821E-4</v>
      </c>
      <c r="L184" s="13">
        <v>10180</v>
      </c>
      <c r="M184" s="14">
        <f t="shared" si="66"/>
        <v>2.1541044048233545E-3</v>
      </c>
      <c r="N184" s="14">
        <f>PRODUCT(D184-F184,100,1/F184)</f>
        <v>-35.335523228531208</v>
      </c>
      <c r="O184" s="14">
        <f t="shared" si="67"/>
        <v>-37.317998646939436</v>
      </c>
      <c r="P184" s="14">
        <f t="shared" si="68"/>
        <v>3014.7045350435183</v>
      </c>
      <c r="Q184" s="14">
        <f t="shared" si="69"/>
        <v>-78.555992141453828</v>
      </c>
    </row>
    <row r="185" spans="1:17" s="3" customFormat="1" ht="54">
      <c r="A185" s="10">
        <v>180</v>
      </c>
      <c r="B185" s="11" t="s">
        <v>368</v>
      </c>
      <c r="C185" s="12" t="s">
        <v>369</v>
      </c>
      <c r="D185" s="13">
        <v>27422</v>
      </c>
      <c r="E185" s="14">
        <f t="shared" si="51"/>
        <v>3.8328850650176998E-3</v>
      </c>
      <c r="F185" s="15">
        <v>19859</v>
      </c>
      <c r="G185" s="14">
        <f>PRODUCT(F185,1/854820732,100)</f>
        <v>2.3231771594421275E-3</v>
      </c>
      <c r="H185" s="15">
        <v>19964</v>
      </c>
      <c r="I185" s="16">
        <f t="shared" si="64"/>
        <v>2.2369481025261394E-3</v>
      </c>
      <c r="J185" s="13">
        <v>22981</v>
      </c>
      <c r="K185" s="14">
        <f t="shared" si="65"/>
        <v>2.5468228775807292E-3</v>
      </c>
      <c r="L185" s="13">
        <v>13219</v>
      </c>
      <c r="M185" s="14">
        <f t="shared" si="66"/>
        <v>2.797161702098224E-3</v>
      </c>
      <c r="N185" s="14">
        <f>PRODUCT(D185-F185,100,1/F185)</f>
        <v>38.08348859459187</v>
      </c>
      <c r="O185" s="14">
        <f t="shared" si="67"/>
        <v>-0.52594670406732114</v>
      </c>
      <c r="P185" s="14">
        <f t="shared" si="68"/>
        <v>-13.128236369174536</v>
      </c>
      <c r="Q185" s="14">
        <f t="shared" si="69"/>
        <v>73.848248732884485</v>
      </c>
    </row>
    <row r="186" spans="1:17" s="3" customFormat="1" ht="40.5">
      <c r="A186" s="10">
        <v>181</v>
      </c>
      <c r="B186" s="21" t="s">
        <v>370</v>
      </c>
      <c r="C186" s="24" t="s">
        <v>371</v>
      </c>
      <c r="D186" s="13">
        <v>27090</v>
      </c>
      <c r="E186" s="14">
        <f t="shared" si="51"/>
        <v>3.7864800675125624E-3</v>
      </c>
      <c r="F186" s="22"/>
      <c r="G186" s="22"/>
      <c r="H186" s="22">
        <v>3500</v>
      </c>
      <c r="I186" s="25">
        <f t="shared" si="64"/>
        <v>3.921718272310904E-4</v>
      </c>
      <c r="J186" s="23">
        <v>1897</v>
      </c>
      <c r="K186" s="26">
        <f t="shared" si="65"/>
        <v>2.1023119093036176E-4</v>
      </c>
      <c r="L186" s="23"/>
      <c r="M186" s="26"/>
      <c r="N186" s="14"/>
      <c r="O186" s="14">
        <f t="shared" si="67"/>
        <v>-100.00000000000001</v>
      </c>
      <c r="P186" s="14">
        <f t="shared" si="68"/>
        <v>84.501845018450183</v>
      </c>
      <c r="Q186" s="26"/>
    </row>
    <row r="187" spans="1:17" s="3" customFormat="1" ht="27">
      <c r="A187" s="10">
        <v>182</v>
      </c>
      <c r="B187" s="11" t="s">
        <v>372</v>
      </c>
      <c r="C187" s="12" t="s">
        <v>373</v>
      </c>
      <c r="D187" s="13">
        <v>26397</v>
      </c>
      <c r="E187" s="14">
        <f t="shared" si="51"/>
        <v>3.689616623925032E-3</v>
      </c>
      <c r="F187" s="15">
        <v>8336</v>
      </c>
      <c r="G187" s="14">
        <f t="shared" ref="G187:G198" si="70">PRODUCT(F187,1/854820732,100)</f>
        <v>9.7517522539451002E-4</v>
      </c>
      <c r="H187" s="15">
        <v>16429</v>
      </c>
      <c r="I187" s="16">
        <f t="shared" si="64"/>
        <v>1.8408545570227383E-3</v>
      </c>
      <c r="J187" s="13">
        <v>203</v>
      </c>
      <c r="K187" s="14">
        <f t="shared" si="65"/>
        <v>2.2497064712105132E-5</v>
      </c>
      <c r="L187" s="13"/>
      <c r="M187" s="14"/>
      <c r="N187" s="14">
        <f t="shared" ref="N187:N198" si="71">PRODUCT(D187-F187,100,1/F187)</f>
        <v>216.66266794625719</v>
      </c>
      <c r="O187" s="14">
        <f t="shared" si="67"/>
        <v>-49.260454075111085</v>
      </c>
      <c r="P187" s="14">
        <f t="shared" si="68"/>
        <v>7993.1034482758623</v>
      </c>
      <c r="Q187" s="14"/>
    </row>
    <row r="188" spans="1:17" s="3" customFormat="1" ht="27">
      <c r="A188" s="10">
        <v>183</v>
      </c>
      <c r="B188" s="11" t="s">
        <v>374</v>
      </c>
      <c r="C188" s="12" t="s">
        <v>375</v>
      </c>
      <c r="D188" s="13">
        <v>26003</v>
      </c>
      <c r="E188" s="14">
        <f t="shared" si="51"/>
        <v>3.6345456329098984E-3</v>
      </c>
      <c r="F188" s="15">
        <v>95719</v>
      </c>
      <c r="G188" s="14">
        <f t="shared" si="70"/>
        <v>1.1197552471153683E-2</v>
      </c>
      <c r="H188" s="15">
        <v>22380</v>
      </c>
      <c r="I188" s="16">
        <f t="shared" si="64"/>
        <v>2.5076587124090864E-3</v>
      </c>
      <c r="J188" s="13">
        <v>39447</v>
      </c>
      <c r="K188" s="14">
        <f t="shared" si="65"/>
        <v>4.3716340477754244E-3</v>
      </c>
      <c r="L188" s="13">
        <v>19508</v>
      </c>
      <c r="M188" s="14">
        <f>PRODUCT(L188,100,1/472586193)</f>
        <v>4.1279242366693515E-3</v>
      </c>
      <c r="N188" s="14">
        <f t="shared" si="71"/>
        <v>-72.834024592818565</v>
      </c>
      <c r="O188" s="14">
        <f t="shared" si="67"/>
        <v>327.69883824843606</v>
      </c>
      <c r="P188" s="14">
        <f t="shared" si="68"/>
        <v>-43.265647577762572</v>
      </c>
      <c r="Q188" s="14">
        <f>PRODUCT(J188-L188,100,1/L188)</f>
        <v>102.20935001025221</v>
      </c>
    </row>
    <row r="189" spans="1:17" s="3" customFormat="1" ht="27">
      <c r="A189" s="10">
        <v>184</v>
      </c>
      <c r="B189" s="11" t="s">
        <v>376</v>
      </c>
      <c r="C189" s="12" t="s">
        <v>377</v>
      </c>
      <c r="D189" s="13">
        <v>25866</v>
      </c>
      <c r="E189" s="14">
        <f t="shared" si="51"/>
        <v>3.6153965827345857E-3</v>
      </c>
      <c r="F189" s="15">
        <v>15105</v>
      </c>
      <c r="G189" s="14">
        <f t="shared" si="70"/>
        <v>1.7670371616583583E-3</v>
      </c>
      <c r="H189" s="15">
        <v>88293</v>
      </c>
      <c r="I189" s="16">
        <f t="shared" si="64"/>
        <v>9.8931506119184758E-3</v>
      </c>
      <c r="J189" s="13">
        <v>182341</v>
      </c>
      <c r="K189" s="14">
        <f t="shared" si="65"/>
        <v>2.0207572791477647E-2</v>
      </c>
      <c r="L189" s="13">
        <v>372190</v>
      </c>
      <c r="M189" s="14">
        <f>PRODUCT(L189,100,1/472586193)</f>
        <v>7.8756003775167421E-2</v>
      </c>
      <c r="N189" s="14">
        <f t="shared" si="71"/>
        <v>71.241310824230396</v>
      </c>
      <c r="O189" s="14">
        <f t="shared" si="67"/>
        <v>-82.892188508715293</v>
      </c>
      <c r="P189" s="14">
        <f t="shared" si="68"/>
        <v>-51.578087210226997</v>
      </c>
      <c r="Q189" s="14">
        <f>PRODUCT(J189-L189,100,1/L189)</f>
        <v>-51.008624627206537</v>
      </c>
    </row>
    <row r="190" spans="1:17" s="3" customFormat="1" ht="40.5">
      <c r="A190" s="10">
        <v>185</v>
      </c>
      <c r="B190" s="11" t="s">
        <v>378</v>
      </c>
      <c r="C190" s="12" t="s">
        <v>379</v>
      </c>
      <c r="D190" s="13">
        <v>24901</v>
      </c>
      <c r="E190" s="14">
        <f t="shared" si="51"/>
        <v>3.4805145869741716E-3</v>
      </c>
      <c r="F190" s="15">
        <v>9557</v>
      </c>
      <c r="G190" s="14">
        <f t="shared" si="70"/>
        <v>1.1180121915901312E-3</v>
      </c>
      <c r="H190" s="15">
        <v>5528</v>
      </c>
      <c r="I190" s="16">
        <f t="shared" si="64"/>
        <v>6.1940738883813366E-4</v>
      </c>
      <c r="J190" s="13">
        <v>8753</v>
      </c>
      <c r="K190" s="14">
        <f t="shared" si="65"/>
        <v>9.700335341135775E-4</v>
      </c>
      <c r="L190" s="13">
        <v>45152</v>
      </c>
      <c r="M190" s="14">
        <f>PRODUCT(L190,100,1/472586193)</f>
        <v>9.5542359613540375E-3</v>
      </c>
      <c r="N190" s="14">
        <f t="shared" si="71"/>
        <v>160.55247462592865</v>
      </c>
      <c r="O190" s="14">
        <f t="shared" si="67"/>
        <v>72.883502170767002</v>
      </c>
      <c r="P190" s="14">
        <f t="shared" si="68"/>
        <v>-36.844510453558783</v>
      </c>
      <c r="Q190" s="14">
        <f>PRODUCT(J190-L190,100,1/L190)</f>
        <v>-80.614369241672577</v>
      </c>
    </row>
    <row r="191" spans="1:17" s="3" customFormat="1" ht="40.5">
      <c r="A191" s="10">
        <v>186</v>
      </c>
      <c r="B191" s="11" t="s">
        <v>380</v>
      </c>
      <c r="C191" s="12" t="s">
        <v>381</v>
      </c>
      <c r="D191" s="13">
        <v>24901</v>
      </c>
      <c r="E191" s="14">
        <f t="shared" si="51"/>
        <v>3.4805145869741716E-3</v>
      </c>
      <c r="F191" s="15">
        <v>5168</v>
      </c>
      <c r="G191" s="14">
        <f t="shared" si="70"/>
        <v>6.0457120499506089E-4</v>
      </c>
      <c r="H191" s="15">
        <v>25470</v>
      </c>
      <c r="I191" s="16">
        <f t="shared" si="64"/>
        <v>2.8538904113073922E-3</v>
      </c>
      <c r="J191" s="13">
        <v>12112</v>
      </c>
      <c r="K191" s="14">
        <f t="shared" si="65"/>
        <v>1.3422879201626472E-3</v>
      </c>
      <c r="L191" s="30"/>
      <c r="M191" s="14"/>
      <c r="N191" s="14">
        <f t="shared" si="71"/>
        <v>381.83049535603715</v>
      </c>
      <c r="O191" s="14">
        <f t="shared" si="67"/>
        <v>-79.709462112288975</v>
      </c>
      <c r="P191" s="14">
        <f t="shared" si="68"/>
        <v>110.28731836195509</v>
      </c>
      <c r="Q191" s="14"/>
    </row>
    <row r="192" spans="1:17" s="3" customFormat="1" ht="54">
      <c r="A192" s="10">
        <v>187</v>
      </c>
      <c r="B192" s="20" t="s">
        <v>382</v>
      </c>
      <c r="C192" s="18" t="s">
        <v>383</v>
      </c>
      <c r="D192" s="13">
        <v>24595</v>
      </c>
      <c r="E192" s="14">
        <f t="shared" si="51"/>
        <v>3.4377437157796778E-3</v>
      </c>
      <c r="F192" s="15">
        <v>32344</v>
      </c>
      <c r="G192" s="14">
        <f t="shared" si="70"/>
        <v>3.7837173092802345E-3</v>
      </c>
      <c r="H192" s="15">
        <v>3238</v>
      </c>
      <c r="I192" s="16">
        <f t="shared" si="64"/>
        <v>3.6281496473550593E-4</v>
      </c>
      <c r="J192" s="13"/>
      <c r="K192" s="14"/>
      <c r="L192" s="13"/>
      <c r="M192" s="14"/>
      <c r="N192" s="14">
        <f t="shared" si="71"/>
        <v>-23.958075686371508</v>
      </c>
      <c r="O192" s="14">
        <f t="shared" si="67"/>
        <v>898.88820259419401</v>
      </c>
      <c r="P192" s="14"/>
      <c r="Q192" s="14"/>
    </row>
    <row r="193" spans="1:17" s="3" customFormat="1" ht="27">
      <c r="A193" s="10">
        <v>188</v>
      </c>
      <c r="B193" s="11" t="s">
        <v>384</v>
      </c>
      <c r="C193" s="12" t="s">
        <v>385</v>
      </c>
      <c r="D193" s="13">
        <v>24519</v>
      </c>
      <c r="E193" s="14">
        <f t="shared" si="51"/>
        <v>3.4271208850254896E-3</v>
      </c>
      <c r="F193" s="15">
        <v>4609</v>
      </c>
      <c r="G193" s="14">
        <f t="shared" si="70"/>
        <v>5.391773769005874E-4</v>
      </c>
      <c r="H193" s="15">
        <v>17000</v>
      </c>
      <c r="I193" s="16">
        <f t="shared" si="64"/>
        <v>1.9048345894081534E-3</v>
      </c>
      <c r="J193" s="13">
        <v>677</v>
      </c>
      <c r="K193" s="14">
        <f>PRODUCT(J193,100,1/902339939)</f>
        <v>7.5027156699976235E-5</v>
      </c>
      <c r="L193" s="13">
        <v>2921</v>
      </c>
      <c r="M193" s="14">
        <f>PRODUCT(L193,100,1/472586193)</f>
        <v>6.1808830712072873E-4</v>
      </c>
      <c r="N193" s="14">
        <f t="shared" si="71"/>
        <v>431.98090692124106</v>
      </c>
      <c r="O193" s="14">
        <f t="shared" si="67"/>
        <v>-72.888235294117649</v>
      </c>
      <c r="P193" s="14">
        <f>PRODUCT(H193-J193,100,1/J193)</f>
        <v>2411.078286558346</v>
      </c>
      <c r="Q193" s="14">
        <f>PRODUCT(J193-L193,100,1/L193)</f>
        <v>-76.823005819924674</v>
      </c>
    </row>
    <row r="194" spans="1:17" s="3" customFormat="1" ht="54">
      <c r="A194" s="10">
        <v>189</v>
      </c>
      <c r="B194" s="11" t="s">
        <v>386</v>
      </c>
      <c r="C194" s="12" t="s">
        <v>387</v>
      </c>
      <c r="D194" s="13">
        <v>24390</v>
      </c>
      <c r="E194" s="14">
        <f t="shared" si="51"/>
        <v>3.4090900275611439E-3</v>
      </c>
      <c r="F194" s="15">
        <v>9304</v>
      </c>
      <c r="G194" s="14">
        <f t="shared" si="70"/>
        <v>1.088415342738786E-3</v>
      </c>
      <c r="H194" s="15">
        <v>62265</v>
      </c>
      <c r="I194" s="16">
        <f t="shared" si="64"/>
        <v>6.9767368064410978E-3</v>
      </c>
      <c r="J194" s="13">
        <v>171218</v>
      </c>
      <c r="K194" s="14">
        <f>PRODUCT(J194,100,1/902339939)</f>
        <v>1.8974888797424712E-2</v>
      </c>
      <c r="L194" s="13">
        <v>363960</v>
      </c>
      <c r="M194" s="14">
        <f>PRODUCT(L194,100,1/472586193)</f>
        <v>7.7014522512721811E-2</v>
      </c>
      <c r="N194" s="14">
        <f t="shared" si="71"/>
        <v>162.14531384350818</v>
      </c>
      <c r="O194" s="14">
        <f t="shared" si="67"/>
        <v>-85.057415883722797</v>
      </c>
      <c r="P194" s="14">
        <f>PRODUCT(H194-J194,100,1/J194)</f>
        <v>-63.63408052891635</v>
      </c>
      <c r="Q194" s="14">
        <f>PRODUCT(J194-L194,100,1/L194)</f>
        <v>-52.956918342675017</v>
      </c>
    </row>
    <row r="195" spans="1:17" s="3" customFormat="1" ht="54">
      <c r="A195" s="10">
        <v>190</v>
      </c>
      <c r="B195" s="11" t="s">
        <v>388</v>
      </c>
      <c r="C195" s="12" t="s">
        <v>389</v>
      </c>
      <c r="D195" s="13">
        <v>23185</v>
      </c>
      <c r="E195" s="14">
        <f t="shared" si="51"/>
        <v>3.2406622504717146E-3</v>
      </c>
      <c r="F195" s="15">
        <v>279405</v>
      </c>
      <c r="G195" s="14">
        <f t="shared" si="70"/>
        <v>3.2685800605968457E-2</v>
      </c>
      <c r="H195" s="15">
        <v>28964</v>
      </c>
      <c r="I195" s="16">
        <f t="shared" si="64"/>
        <v>3.2453899439775151E-3</v>
      </c>
      <c r="J195" s="13">
        <v>590761</v>
      </c>
      <c r="K195" s="14">
        <f>PRODUCT(J195,100,1/902339939)</f>
        <v>6.5469893824571135E-2</v>
      </c>
      <c r="L195" s="13">
        <v>324054</v>
      </c>
      <c r="M195" s="14">
        <f>PRODUCT(L195,100,1/472586193)</f>
        <v>6.8570348605169681E-2</v>
      </c>
      <c r="N195" s="14">
        <f t="shared" si="71"/>
        <v>-91.702009627601512</v>
      </c>
      <c r="O195" s="14">
        <f t="shared" si="67"/>
        <v>864.6630299682364</v>
      </c>
      <c r="P195" s="14">
        <f>PRODUCT(H195-J195,100,1/J195)</f>
        <v>-95.097171275693555</v>
      </c>
      <c r="Q195" s="14">
        <f>PRODUCT(J195-L195,100,1/L195)</f>
        <v>82.303258098958821</v>
      </c>
    </row>
    <row r="196" spans="1:17" s="3" customFormat="1" ht="40.5">
      <c r="A196" s="10">
        <v>191</v>
      </c>
      <c r="B196" s="20" t="s">
        <v>390</v>
      </c>
      <c r="C196" s="18" t="s">
        <v>391</v>
      </c>
      <c r="D196" s="13">
        <v>21823</v>
      </c>
      <c r="E196" s="14">
        <f t="shared" si="51"/>
        <v>3.0502899414295553E-3</v>
      </c>
      <c r="F196" s="15">
        <v>7982</v>
      </c>
      <c r="G196" s="14">
        <f t="shared" si="70"/>
        <v>9.3376303372108679E-4</v>
      </c>
      <c r="H196" s="15">
        <v>6157</v>
      </c>
      <c r="I196" s="16">
        <f t="shared" si="64"/>
        <v>6.8988626864623526E-4</v>
      </c>
      <c r="J196" s="13"/>
      <c r="K196" s="14"/>
      <c r="L196" s="30"/>
      <c r="M196" s="14"/>
      <c r="N196" s="14">
        <f t="shared" si="71"/>
        <v>173.40265597594589</v>
      </c>
      <c r="O196" s="14">
        <f t="shared" si="67"/>
        <v>29.64105895728439</v>
      </c>
      <c r="P196" s="14"/>
      <c r="Q196" s="14"/>
    </row>
    <row r="197" spans="1:17" s="3" customFormat="1" ht="40.5">
      <c r="A197" s="10">
        <v>192</v>
      </c>
      <c r="B197" s="11" t="s">
        <v>392</v>
      </c>
      <c r="C197" s="12" t="s">
        <v>393</v>
      </c>
      <c r="D197" s="13">
        <v>21644</v>
      </c>
      <c r="E197" s="14">
        <f t="shared" si="51"/>
        <v>3.0252703795216646E-3</v>
      </c>
      <c r="F197" s="15">
        <v>20687</v>
      </c>
      <c r="G197" s="14">
        <f t="shared" si="70"/>
        <v>2.4200395738647107E-3</v>
      </c>
      <c r="H197" s="15">
        <v>41660</v>
      </c>
      <c r="I197" s="16">
        <f t="shared" si="64"/>
        <v>4.6679652349849218E-3</v>
      </c>
      <c r="J197" s="13">
        <v>21478</v>
      </c>
      <c r="K197" s="14">
        <f>PRODUCT(J197,100,1/902339939)</f>
        <v>2.3802559403280498E-3</v>
      </c>
      <c r="L197" s="13">
        <v>4071</v>
      </c>
      <c r="M197" s="14">
        <f>PRODUCT(L197,100,1/472586193)</f>
        <v>8.6143016031786602E-4</v>
      </c>
      <c r="N197" s="14">
        <f t="shared" si="71"/>
        <v>4.6260936820225265</v>
      </c>
      <c r="O197" s="14">
        <f t="shared" si="67"/>
        <v>-50.343254920787324</v>
      </c>
      <c r="P197" s="14">
        <f>PRODUCT(H197-J197,100,1/J197)</f>
        <v>93.965918614396131</v>
      </c>
      <c r="Q197" s="14">
        <f>PRODUCT(J197-L197,100,1/L197)</f>
        <v>427.58535986244163</v>
      </c>
    </row>
    <row r="198" spans="1:17" s="3" customFormat="1">
      <c r="A198" s="10">
        <v>193</v>
      </c>
      <c r="B198" s="21" t="s">
        <v>394</v>
      </c>
      <c r="C198" s="12" t="s">
        <v>395</v>
      </c>
      <c r="D198" s="13">
        <v>21496</v>
      </c>
      <c r="E198" s="14">
        <f t="shared" si="51"/>
        <v>3.004583814368772E-3</v>
      </c>
      <c r="F198" s="15">
        <v>20</v>
      </c>
      <c r="G198" s="14">
        <f t="shared" si="70"/>
        <v>2.3396718459561181E-6</v>
      </c>
      <c r="H198" s="22"/>
      <c r="I198" s="16"/>
      <c r="J198" s="23">
        <v>63</v>
      </c>
      <c r="K198" s="14">
        <f>PRODUCT(J198,100,1/902339939)</f>
        <v>6.9818476692740074E-6</v>
      </c>
      <c r="L198" s="23"/>
      <c r="M198" s="14"/>
      <c r="N198" s="14">
        <f t="shared" si="71"/>
        <v>107380</v>
      </c>
      <c r="O198" s="14"/>
      <c r="P198" s="14">
        <f>PRODUCT(H198-J198,100,1/J198)</f>
        <v>-100</v>
      </c>
      <c r="Q198" s="14"/>
    </row>
    <row r="199" spans="1:17" s="3" customFormat="1" ht="54">
      <c r="A199" s="10">
        <v>194</v>
      </c>
      <c r="B199" s="21" t="s">
        <v>396</v>
      </c>
      <c r="C199" s="24" t="s">
        <v>397</v>
      </c>
      <c r="D199" s="13">
        <v>21485</v>
      </c>
      <c r="E199" s="14">
        <f t="shared" ref="E199:E262" si="72">PRODUCT(D199,1/715440185,100)</f>
        <v>3.0030462993911921E-3</v>
      </c>
      <c r="F199" s="22"/>
      <c r="G199" s="22"/>
      <c r="H199" s="22"/>
      <c r="I199" s="25"/>
      <c r="J199" s="23">
        <v>46200</v>
      </c>
      <c r="K199" s="26">
        <f>PRODUCT(J199,100,1/902339939)</f>
        <v>5.1200216241342718E-3</v>
      </c>
      <c r="L199" s="23"/>
      <c r="M199" s="26"/>
      <c r="N199" s="14"/>
      <c r="O199" s="14"/>
      <c r="P199" s="14">
        <f>PRODUCT(H199-J199,100,1/J199)</f>
        <v>-100</v>
      </c>
      <c r="Q199" s="26"/>
    </row>
    <row r="200" spans="1:17" s="3" customFormat="1" ht="54">
      <c r="A200" s="10">
        <v>195</v>
      </c>
      <c r="B200" s="11" t="s">
        <v>398</v>
      </c>
      <c r="C200" s="12" t="s">
        <v>399</v>
      </c>
      <c r="D200" s="13">
        <v>21370</v>
      </c>
      <c r="E200" s="14">
        <f t="shared" si="72"/>
        <v>2.9869722791710392E-3</v>
      </c>
      <c r="F200" s="15">
        <v>20658</v>
      </c>
      <c r="G200" s="14">
        <f>PRODUCT(F200,1/854820732,100)</f>
        <v>2.4166470496880745E-3</v>
      </c>
      <c r="H200" s="15">
        <v>276</v>
      </c>
      <c r="I200" s="16">
        <f>PRODUCT(H200,100,1/892465944)</f>
        <v>3.0925549804508845E-5</v>
      </c>
      <c r="J200" s="13">
        <v>6150</v>
      </c>
      <c r="K200" s="14">
        <f>PRODUCT(J200,100,1/902339939)</f>
        <v>6.8156132009579591E-4</v>
      </c>
      <c r="L200" s="13">
        <v>536</v>
      </c>
      <c r="M200" s="14">
        <f>PRODUCT(L200,100,1/472586193)</f>
        <v>1.1341846375101355E-4</v>
      </c>
      <c r="N200" s="14">
        <f>PRODUCT(D200-F200,100,1/F200)</f>
        <v>3.4466066414948204</v>
      </c>
      <c r="O200" s="14">
        <f>PRODUCT(F200-H200,100,1/H200)</f>
        <v>7384.782608695652</v>
      </c>
      <c r="P200" s="14">
        <f>PRODUCT(H200-J200,100,1/J200)</f>
        <v>-95.512195121951223</v>
      </c>
      <c r="Q200" s="14">
        <f>PRODUCT(J200-L200,100,1/L200)</f>
        <v>1047.3880597014925</v>
      </c>
    </row>
    <row r="201" spans="1:17" s="3" customFormat="1">
      <c r="A201" s="10">
        <v>196</v>
      </c>
      <c r="B201" s="28" t="s">
        <v>400</v>
      </c>
      <c r="C201" s="29" t="s">
        <v>401</v>
      </c>
      <c r="D201" s="13">
        <v>21086</v>
      </c>
      <c r="E201" s="14">
        <f t="shared" si="72"/>
        <v>2.9472764379317048E-3</v>
      </c>
      <c r="F201" s="22"/>
      <c r="G201" s="22"/>
      <c r="H201" s="22"/>
      <c r="I201" s="25"/>
      <c r="J201" s="23"/>
      <c r="K201" s="26"/>
      <c r="L201" s="23"/>
      <c r="M201" s="26"/>
      <c r="N201" s="14"/>
      <c r="O201" s="14"/>
      <c r="P201" s="14"/>
      <c r="Q201" s="26"/>
    </row>
    <row r="202" spans="1:17" s="3" customFormat="1" ht="27">
      <c r="A202" s="10">
        <v>197</v>
      </c>
      <c r="B202" s="11" t="s">
        <v>402</v>
      </c>
      <c r="C202" s="12" t="s">
        <v>403</v>
      </c>
      <c r="D202" s="13">
        <v>20810</v>
      </c>
      <c r="E202" s="14">
        <f t="shared" si="72"/>
        <v>2.9086987894033378E-3</v>
      </c>
      <c r="F202" s="15">
        <v>44814</v>
      </c>
      <c r="G202" s="14">
        <f>PRODUCT(F202,1/854820732,100)</f>
        <v>5.2425027052338735E-3</v>
      </c>
      <c r="H202" s="15">
        <v>19805</v>
      </c>
      <c r="I202" s="16">
        <f>PRODUCT(H202,100,1/892465944)</f>
        <v>2.2191322966604986E-3</v>
      </c>
      <c r="J202" s="13">
        <v>4535</v>
      </c>
      <c r="K202" s="14">
        <f>PRODUCT(J202,100,1/902339939)</f>
        <v>5.025822092088511E-4</v>
      </c>
      <c r="L202" s="13">
        <v>108979</v>
      </c>
      <c r="M202" s="14">
        <f>PRODUCT(L202,100,1/472586193)</f>
        <v>2.306013201701811E-2</v>
      </c>
      <c r="N202" s="14">
        <f>PRODUCT(D202-F202,100,1/F202)</f>
        <v>-53.563618512072118</v>
      </c>
      <c r="O202" s="14">
        <f>PRODUCT(F202-H202,100,1/H202)</f>
        <v>126.27619288058571</v>
      </c>
      <c r="P202" s="14">
        <f>PRODUCT(H202-J202,100,1/J202)</f>
        <v>336.71444321940464</v>
      </c>
      <c r="Q202" s="14">
        <f>PRODUCT(J202-L202,100,1/L202)</f>
        <v>-95.838647812881376</v>
      </c>
    </row>
    <row r="203" spans="1:17" s="3" customFormat="1" ht="54">
      <c r="A203" s="10">
        <v>198</v>
      </c>
      <c r="B203" s="11" t="s">
        <v>404</v>
      </c>
      <c r="C203" s="12" t="s">
        <v>405</v>
      </c>
      <c r="D203" s="13">
        <v>20734</v>
      </c>
      <c r="E203" s="14">
        <f t="shared" si="72"/>
        <v>2.8980759586491496E-3</v>
      </c>
      <c r="F203" s="15">
        <v>32748</v>
      </c>
      <c r="G203" s="14">
        <f>PRODUCT(F203,1/854820732,100)</f>
        <v>3.8309786805685482E-3</v>
      </c>
      <c r="H203" s="15">
        <v>2963</v>
      </c>
      <c r="I203" s="16">
        <f>PRODUCT(H203,100,1/892465944)</f>
        <v>3.3200146402449169E-4</v>
      </c>
      <c r="J203" s="13">
        <v>21925</v>
      </c>
      <c r="K203" s="14">
        <f>PRODUCT(J203,100,1/902339939)</f>
        <v>2.4297938118862318E-3</v>
      </c>
      <c r="L203" s="13">
        <v>38</v>
      </c>
      <c r="M203" s="14">
        <f>PRODUCT(L203,100,1/472586193)</f>
        <v>8.0408612360793187E-6</v>
      </c>
      <c r="N203" s="14">
        <f>PRODUCT(D203-F203,100,1/F203)</f>
        <v>-36.686209844876018</v>
      </c>
      <c r="O203" s="14">
        <f>PRODUCT(F203-H203,100,1/H203)</f>
        <v>1005.2311846101924</v>
      </c>
      <c r="P203" s="14">
        <f>PRODUCT(H203-J203,100,1/J203)</f>
        <v>-86.485746864310158</v>
      </c>
      <c r="Q203" s="14">
        <f>PRODUCT(J203-L203,100,1/L203)</f>
        <v>57597.368421052626</v>
      </c>
    </row>
    <row r="204" spans="1:17" s="3" customFormat="1">
      <c r="A204" s="10">
        <v>199</v>
      </c>
      <c r="B204" s="28" t="s">
        <v>406</v>
      </c>
      <c r="C204" s="29" t="s">
        <v>407</v>
      </c>
      <c r="D204" s="13">
        <v>20000</v>
      </c>
      <c r="E204" s="14">
        <f t="shared" si="72"/>
        <v>2.7954817774179124E-3</v>
      </c>
      <c r="F204" s="22"/>
      <c r="G204" s="22"/>
      <c r="H204" s="22"/>
      <c r="I204" s="25"/>
      <c r="J204" s="23"/>
      <c r="K204" s="26"/>
      <c r="L204" s="23"/>
      <c r="M204" s="26"/>
      <c r="N204" s="14"/>
      <c r="O204" s="14"/>
      <c r="P204" s="14"/>
      <c r="Q204" s="26"/>
    </row>
    <row r="205" spans="1:17" s="3" customFormat="1" ht="40.5">
      <c r="A205" s="10">
        <v>200</v>
      </c>
      <c r="B205" s="11" t="s">
        <v>408</v>
      </c>
      <c r="C205" s="12" t="s">
        <v>409</v>
      </c>
      <c r="D205" s="13">
        <v>19275</v>
      </c>
      <c r="E205" s="14">
        <f t="shared" si="72"/>
        <v>2.6941455629865131E-3</v>
      </c>
      <c r="F205" s="15">
        <v>35650</v>
      </c>
      <c r="G205" s="14">
        <f>PRODUCT(F205,1/854820732,100)</f>
        <v>4.1704650654167804E-3</v>
      </c>
      <c r="H205" s="15">
        <v>2790</v>
      </c>
      <c r="I205" s="16">
        <f>PRODUCT(H205,100,1/892465944)</f>
        <v>3.1261697084992632E-4</v>
      </c>
      <c r="J205" s="13">
        <v>30434</v>
      </c>
      <c r="K205" s="14">
        <f t="shared" ref="K205:K213" si="73">PRODUCT(J205,100,1/902339939)</f>
        <v>3.3727865391537321E-3</v>
      </c>
      <c r="L205" s="13">
        <v>14930</v>
      </c>
      <c r="M205" s="14">
        <f>PRODUCT(L205,100,1/472586193)</f>
        <v>3.1592120593332694E-3</v>
      </c>
      <c r="N205" s="14">
        <f>PRODUCT(D205-F205,100,1/F205)</f>
        <v>-45.932678821879385</v>
      </c>
      <c r="O205" s="14">
        <f>PRODUCT(F205-H205,100,1/H205)</f>
        <v>1177.7777777777778</v>
      </c>
      <c r="P205" s="14">
        <f t="shared" ref="P205:P213" si="74">PRODUCT(H205-J205,100,1/J205)</f>
        <v>-90.832621410264835</v>
      </c>
      <c r="Q205" s="14">
        <f>PRODUCT(J205-L205,100,1/L205)</f>
        <v>103.84460817146683</v>
      </c>
    </row>
    <row r="206" spans="1:17" s="3" customFormat="1" ht="54">
      <c r="A206" s="10">
        <v>201</v>
      </c>
      <c r="B206" s="21" t="s">
        <v>410</v>
      </c>
      <c r="C206" s="24" t="s">
        <v>411</v>
      </c>
      <c r="D206" s="13">
        <v>19000</v>
      </c>
      <c r="E206" s="14">
        <f t="shared" si="72"/>
        <v>2.6557076885470165E-3</v>
      </c>
      <c r="F206" s="22"/>
      <c r="G206" s="22"/>
      <c r="H206" s="22">
        <v>182583</v>
      </c>
      <c r="I206" s="25">
        <f>PRODUCT(H206,100,1/892465944)</f>
        <v>2.045825963752405E-2</v>
      </c>
      <c r="J206" s="23">
        <v>34303</v>
      </c>
      <c r="K206" s="26">
        <f t="shared" si="73"/>
        <v>3.8015606444302581E-3</v>
      </c>
      <c r="L206" s="23">
        <v>500</v>
      </c>
      <c r="M206" s="26">
        <f>PRODUCT(L206,100,1/472586193)</f>
        <v>1.0580080573788578E-4</v>
      </c>
      <c r="N206" s="14"/>
      <c r="O206" s="14">
        <f>PRODUCT(F206-H206,100,1/H206)</f>
        <v>-100</v>
      </c>
      <c r="P206" s="14">
        <f t="shared" si="74"/>
        <v>432.26539952773811</v>
      </c>
      <c r="Q206" s="26">
        <f>PRODUCT(J206-L206,100,1/L206)</f>
        <v>6760.6</v>
      </c>
    </row>
    <row r="207" spans="1:17" s="3" customFormat="1">
      <c r="A207" s="10">
        <v>202</v>
      </c>
      <c r="B207" s="11" t="s">
        <v>412</v>
      </c>
      <c r="C207" s="12" t="s">
        <v>413</v>
      </c>
      <c r="D207" s="13">
        <v>18548</v>
      </c>
      <c r="E207" s="14">
        <f t="shared" si="72"/>
        <v>2.5925298003773721E-3</v>
      </c>
      <c r="F207" s="15">
        <v>6428</v>
      </c>
      <c r="G207" s="14">
        <f>PRODUCT(F207,1/854820732,100)</f>
        <v>7.5197053129029629E-4</v>
      </c>
      <c r="H207" s="15">
        <v>30474</v>
      </c>
      <c r="I207" s="16">
        <f>PRODUCT(H207,100,1/892465944)</f>
        <v>3.4145840751543567E-3</v>
      </c>
      <c r="J207" s="13">
        <v>7666</v>
      </c>
      <c r="K207" s="14">
        <f t="shared" si="73"/>
        <v>8.495689560738815E-4</v>
      </c>
      <c r="L207" s="13">
        <v>11221</v>
      </c>
      <c r="M207" s="14">
        <f>PRODUCT(L207,100,1/472586193)</f>
        <v>2.3743816823696326E-3</v>
      </c>
      <c r="N207" s="14">
        <f>PRODUCT(D207-F207,100,1/F207)</f>
        <v>188.55009334163037</v>
      </c>
      <c r="O207" s="14">
        <f>PRODUCT(F207-H207,100,1/H207)</f>
        <v>-78.906608912515594</v>
      </c>
      <c r="P207" s="14">
        <f t="shared" si="74"/>
        <v>297.52152361074877</v>
      </c>
      <c r="Q207" s="14">
        <f>PRODUCT(J207-L207,100,1/L207)</f>
        <v>-31.681668300507976</v>
      </c>
    </row>
    <row r="208" spans="1:17" s="3" customFormat="1" ht="54">
      <c r="A208" s="10">
        <v>203</v>
      </c>
      <c r="B208" s="11" t="s">
        <v>414</v>
      </c>
      <c r="C208" s="12" t="s">
        <v>415</v>
      </c>
      <c r="D208" s="13">
        <v>17568</v>
      </c>
      <c r="E208" s="14">
        <f t="shared" si="72"/>
        <v>2.4555511932838944E-3</v>
      </c>
      <c r="F208" s="15">
        <v>22662</v>
      </c>
      <c r="G208" s="14">
        <f>PRODUCT(F208,1/854820732,100)</f>
        <v>2.6510821686528772E-3</v>
      </c>
      <c r="H208" s="15">
        <v>10851</v>
      </c>
      <c r="I208" s="16">
        <f>PRODUCT(H208,100,1/892465944)</f>
        <v>1.2158447135098749E-3</v>
      </c>
      <c r="J208" s="13">
        <v>50611</v>
      </c>
      <c r="K208" s="14">
        <f t="shared" si="73"/>
        <v>5.6088617839623297E-3</v>
      </c>
      <c r="L208" s="13">
        <v>5855</v>
      </c>
      <c r="M208" s="14">
        <f>PRODUCT(L208,100,1/472586193)</f>
        <v>1.2389274351906425E-3</v>
      </c>
      <c r="N208" s="14">
        <f>PRODUCT(D208-F208,100,1/F208)</f>
        <v>-22.478157267672756</v>
      </c>
      <c r="O208" s="14">
        <f>PRODUCT(F208-H208,100,1/H208)</f>
        <v>108.84711086535803</v>
      </c>
      <c r="P208" s="14">
        <f t="shared" si="74"/>
        <v>-78.559996838631918</v>
      </c>
      <c r="Q208" s="14">
        <f>PRODUCT(J208-L208,100,1/L208)</f>
        <v>764.4064901793339</v>
      </c>
    </row>
    <row r="209" spans="1:17" s="3" customFormat="1" ht="54">
      <c r="A209" s="10">
        <v>204</v>
      </c>
      <c r="B209" s="21" t="s">
        <v>416</v>
      </c>
      <c r="C209" s="24" t="s">
        <v>417</v>
      </c>
      <c r="D209" s="13">
        <v>17496</v>
      </c>
      <c r="E209" s="14">
        <f t="shared" si="72"/>
        <v>2.4454874588851899E-3</v>
      </c>
      <c r="F209" s="22"/>
      <c r="G209" s="22"/>
      <c r="H209" s="22"/>
      <c r="I209" s="25"/>
      <c r="J209" s="23">
        <v>5720</v>
      </c>
      <c r="K209" s="26">
        <f t="shared" si="73"/>
        <v>6.339074391785289E-4</v>
      </c>
      <c r="L209" s="27"/>
      <c r="M209" s="26"/>
      <c r="N209" s="14"/>
      <c r="O209" s="14"/>
      <c r="P209" s="14">
        <f t="shared" si="74"/>
        <v>-100</v>
      </c>
      <c r="Q209" s="26"/>
    </row>
    <row r="210" spans="1:17" s="3" customFormat="1" ht="54">
      <c r="A210" s="10">
        <v>205</v>
      </c>
      <c r="B210" s="11" t="s">
        <v>418</v>
      </c>
      <c r="C210" s="12" t="s">
        <v>419</v>
      </c>
      <c r="D210" s="13">
        <v>16522</v>
      </c>
      <c r="E210" s="14">
        <f t="shared" si="72"/>
        <v>2.3093474963249375E-3</v>
      </c>
      <c r="F210" s="15">
        <v>15642</v>
      </c>
      <c r="G210" s="14">
        <f>PRODUCT(F210,1/854820732,100)</f>
        <v>1.82985735072228E-3</v>
      </c>
      <c r="H210" s="15">
        <v>15372</v>
      </c>
      <c r="I210" s="16">
        <f>PRODUCT(H210,100,1/892465944)</f>
        <v>1.722418665198949E-3</v>
      </c>
      <c r="J210" s="13">
        <v>5718</v>
      </c>
      <c r="K210" s="14">
        <f t="shared" si="73"/>
        <v>6.3368579322077415E-4</v>
      </c>
      <c r="L210" s="13">
        <v>16022</v>
      </c>
      <c r="M210" s="14">
        <f>PRODUCT(L210,100,1/472586193)</f>
        <v>3.390281019064812E-3</v>
      </c>
      <c r="N210" s="14">
        <f>PRODUCT(D210-F210,100,1/F210)</f>
        <v>5.6258790436005635</v>
      </c>
      <c r="O210" s="14">
        <f>PRODUCT(F210-H210,100,1/H210)</f>
        <v>1.7564402810304449</v>
      </c>
      <c r="P210" s="14">
        <f t="shared" si="74"/>
        <v>168.83525708289613</v>
      </c>
      <c r="Q210" s="14">
        <f>PRODUCT(J210-L210,100,1/L210)</f>
        <v>-64.311571589065025</v>
      </c>
    </row>
    <row r="211" spans="1:17" s="3" customFormat="1" ht="27">
      <c r="A211" s="10">
        <v>206</v>
      </c>
      <c r="B211" s="21" t="s">
        <v>420</v>
      </c>
      <c r="C211" s="24" t="s">
        <v>421</v>
      </c>
      <c r="D211" s="13">
        <v>16348</v>
      </c>
      <c r="E211" s="14">
        <f t="shared" si="72"/>
        <v>2.2850268048614014E-3</v>
      </c>
      <c r="F211" s="22"/>
      <c r="G211" s="22"/>
      <c r="H211" s="22"/>
      <c r="I211" s="25"/>
      <c r="J211" s="23">
        <v>13</v>
      </c>
      <c r="K211" s="26">
        <f t="shared" si="73"/>
        <v>1.4406987254057476E-6</v>
      </c>
      <c r="L211" s="27"/>
      <c r="M211" s="26"/>
      <c r="N211" s="14"/>
      <c r="O211" s="14"/>
      <c r="P211" s="14">
        <f t="shared" si="74"/>
        <v>-100</v>
      </c>
      <c r="Q211" s="26"/>
    </row>
    <row r="212" spans="1:17" s="3" customFormat="1" ht="40.5">
      <c r="A212" s="10">
        <v>207</v>
      </c>
      <c r="B212" s="11" t="s">
        <v>422</v>
      </c>
      <c r="C212" s="12" t="s">
        <v>423</v>
      </c>
      <c r="D212" s="13">
        <v>15047</v>
      </c>
      <c r="E212" s="14">
        <f t="shared" si="72"/>
        <v>2.1031807152403661E-3</v>
      </c>
      <c r="F212" s="15">
        <v>23921</v>
      </c>
      <c r="G212" s="14">
        <f>PRODUCT(F212,1/854820732,100)</f>
        <v>2.7983645113558151E-3</v>
      </c>
      <c r="H212" s="15">
        <v>11666</v>
      </c>
      <c r="I212" s="16">
        <f>PRODUCT(H212,100,1/892465944)</f>
        <v>1.3071647247079716E-3</v>
      </c>
      <c r="J212" s="13">
        <v>21610</v>
      </c>
      <c r="K212" s="14">
        <f t="shared" si="73"/>
        <v>2.3948845735398618E-3</v>
      </c>
      <c r="L212" s="13">
        <v>14264</v>
      </c>
      <c r="M212" s="14">
        <f>PRODUCT(L212,100,1/472586193)</f>
        <v>3.0182853860904056E-3</v>
      </c>
      <c r="N212" s="14">
        <f>PRODUCT(D212-F212,100,1/F212)</f>
        <v>-37.097111324777394</v>
      </c>
      <c r="O212" s="14">
        <f>PRODUCT(F212-H212,100,1/H212)</f>
        <v>105.04885993485343</v>
      </c>
      <c r="P212" s="14">
        <f t="shared" si="74"/>
        <v>-46.015733456732995</v>
      </c>
      <c r="Q212" s="14">
        <f>PRODUCT(J212-L212,100,1/L212)</f>
        <v>51.500280426247897</v>
      </c>
    </row>
    <row r="213" spans="1:17" s="3" customFormat="1" ht="54">
      <c r="A213" s="10">
        <v>208</v>
      </c>
      <c r="B213" s="11" t="s">
        <v>424</v>
      </c>
      <c r="C213" s="12" t="s">
        <v>425</v>
      </c>
      <c r="D213" s="13">
        <v>14718</v>
      </c>
      <c r="E213" s="14">
        <f t="shared" si="72"/>
        <v>2.0571950400018416E-3</v>
      </c>
      <c r="F213" s="15">
        <v>34106</v>
      </c>
      <c r="G213" s="14">
        <f>PRODUCT(F213,1/854820732,100)</f>
        <v>3.9898423989089687E-3</v>
      </c>
      <c r="H213" s="15">
        <v>25534</v>
      </c>
      <c r="I213" s="16">
        <f>PRODUCT(H213,100,1/892465944)</f>
        <v>2.8610615532910465E-3</v>
      </c>
      <c r="J213" s="13">
        <v>29375</v>
      </c>
      <c r="K213" s="14">
        <f t="shared" si="73"/>
        <v>3.2554250045226025E-3</v>
      </c>
      <c r="L213" s="13">
        <v>33606</v>
      </c>
      <c r="M213" s="14">
        <f>PRODUCT(L213,100,1/472586193)</f>
        <v>7.1110837552547787E-3</v>
      </c>
      <c r="N213" s="14">
        <f>PRODUCT(D213-F213,100,1/F213)</f>
        <v>-56.846302703336654</v>
      </c>
      <c r="O213" s="14">
        <f>PRODUCT(F213-H213,100,1/H213)</f>
        <v>33.570925041121647</v>
      </c>
      <c r="P213" s="14">
        <f t="shared" si="74"/>
        <v>-13.075744680851065</v>
      </c>
      <c r="Q213" s="14">
        <f>PRODUCT(J213-L213,100,1/L213)</f>
        <v>-12.590013688031899</v>
      </c>
    </row>
    <row r="214" spans="1:17" s="3" customFormat="1">
      <c r="A214" s="10">
        <v>209</v>
      </c>
      <c r="B214" s="28" t="s">
        <v>426</v>
      </c>
      <c r="C214" s="29" t="s">
        <v>427</v>
      </c>
      <c r="D214" s="13">
        <v>14676</v>
      </c>
      <c r="E214" s="14">
        <f t="shared" si="72"/>
        <v>2.051324528269264E-3</v>
      </c>
      <c r="F214" s="22"/>
      <c r="G214" s="22"/>
      <c r="H214" s="22"/>
      <c r="I214" s="25"/>
      <c r="J214" s="23"/>
      <c r="K214" s="26"/>
      <c r="L214" s="23"/>
      <c r="M214" s="26"/>
      <c r="N214" s="14"/>
      <c r="O214" s="14"/>
      <c r="P214" s="14"/>
      <c r="Q214" s="26"/>
    </row>
    <row r="215" spans="1:17" s="3" customFormat="1" ht="27">
      <c r="A215" s="10">
        <v>210</v>
      </c>
      <c r="B215" s="11" t="s">
        <v>428</v>
      </c>
      <c r="C215" s="12" t="s">
        <v>429</v>
      </c>
      <c r="D215" s="13">
        <v>14457</v>
      </c>
      <c r="E215" s="14">
        <f t="shared" si="72"/>
        <v>2.0207140028065383E-3</v>
      </c>
      <c r="F215" s="15">
        <v>7382</v>
      </c>
      <c r="G215" s="14">
        <f t="shared" ref="G215:G222" si="75">PRODUCT(F215,1/854820732,100)</f>
        <v>8.635728783424031E-4</v>
      </c>
      <c r="H215" s="15">
        <v>35775</v>
      </c>
      <c r="I215" s="16">
        <f>PRODUCT(H215,100,1/892465944)</f>
        <v>4.0085563197692171E-3</v>
      </c>
      <c r="J215" s="13">
        <v>39590</v>
      </c>
      <c r="K215" s="14">
        <f t="shared" ref="K215:K220" si="76">PRODUCT(J215,100,1/902339939)</f>
        <v>4.3874817337548879E-3</v>
      </c>
      <c r="L215" s="13">
        <v>11099</v>
      </c>
      <c r="M215" s="14">
        <f>PRODUCT(L215,100,1/472586193)</f>
        <v>2.3485662857695884E-3</v>
      </c>
      <c r="N215" s="14">
        <f t="shared" ref="N215:N222" si="77">PRODUCT(D215-F215,100,1/F215)</f>
        <v>95.841235437550807</v>
      </c>
      <c r="O215" s="14">
        <f>PRODUCT(F215-H215,100,1/H215)</f>
        <v>-79.365478686233402</v>
      </c>
      <c r="P215" s="14">
        <f t="shared" ref="P215:P220" si="78">PRODUCT(H215-J215,100,1/J215)</f>
        <v>-9.6362717858044959</v>
      </c>
      <c r="Q215" s="14">
        <f>PRODUCT(J215-L215,100,1/L215)</f>
        <v>256.69880169384629</v>
      </c>
    </row>
    <row r="216" spans="1:17" s="3" customFormat="1" ht="27">
      <c r="A216" s="10">
        <v>211</v>
      </c>
      <c r="B216" s="21" t="s">
        <v>430</v>
      </c>
      <c r="C216" s="12" t="s">
        <v>431</v>
      </c>
      <c r="D216" s="13">
        <v>14442</v>
      </c>
      <c r="E216" s="14">
        <f t="shared" si="72"/>
        <v>2.0186173914734746E-3</v>
      </c>
      <c r="F216" s="15">
        <v>57062</v>
      </c>
      <c r="G216" s="14">
        <f t="shared" si="75"/>
        <v>6.6753177436974015E-3</v>
      </c>
      <c r="H216" s="22"/>
      <c r="I216" s="16"/>
      <c r="J216" s="23">
        <v>13589</v>
      </c>
      <c r="K216" s="14">
        <f t="shared" si="76"/>
        <v>1.5059734599645156E-3</v>
      </c>
      <c r="L216" s="23"/>
      <c r="M216" s="14"/>
      <c r="N216" s="14">
        <f t="shared" si="77"/>
        <v>-74.690687322561416</v>
      </c>
      <c r="O216" s="14"/>
      <c r="P216" s="14">
        <f t="shared" si="78"/>
        <v>-100</v>
      </c>
      <c r="Q216" s="14"/>
    </row>
    <row r="217" spans="1:17" s="3" customFormat="1" ht="54">
      <c r="A217" s="10">
        <v>212</v>
      </c>
      <c r="B217" s="11" t="s">
        <v>432</v>
      </c>
      <c r="C217" s="12" t="s">
        <v>433</v>
      </c>
      <c r="D217" s="13">
        <v>14258</v>
      </c>
      <c r="E217" s="14">
        <f t="shared" si="72"/>
        <v>1.9928989591212294E-3</v>
      </c>
      <c r="F217" s="15">
        <v>26117</v>
      </c>
      <c r="G217" s="14">
        <f t="shared" si="75"/>
        <v>3.0552604800417969E-3</v>
      </c>
      <c r="H217" s="15">
        <v>14458</v>
      </c>
      <c r="I217" s="16">
        <f>PRODUCT(H217,100,1/892465944)</f>
        <v>1.6200057937448872E-3</v>
      </c>
      <c r="J217" s="13">
        <v>15934</v>
      </c>
      <c r="K217" s="14">
        <f t="shared" si="76"/>
        <v>1.7658533454319369E-3</v>
      </c>
      <c r="L217" s="13">
        <v>13202</v>
      </c>
      <c r="M217" s="14">
        <f>PRODUCT(L217,100,1/472586193)</f>
        <v>2.7935644747031359E-3</v>
      </c>
      <c r="N217" s="14">
        <f t="shared" si="77"/>
        <v>-45.407206034383734</v>
      </c>
      <c r="O217" s="14">
        <f>PRODUCT(F217-H217,100,1/H217)</f>
        <v>80.64047586111495</v>
      </c>
      <c r="P217" s="14">
        <f t="shared" si="78"/>
        <v>-9.2632107443203218</v>
      </c>
      <c r="Q217" s="14">
        <f>PRODUCT(J217-L217,100,1/L217)</f>
        <v>20.693834267535223</v>
      </c>
    </row>
    <row r="218" spans="1:17" s="3" customFormat="1" ht="40.5">
      <c r="A218" s="10">
        <v>213</v>
      </c>
      <c r="B218" s="21" t="s">
        <v>434</v>
      </c>
      <c r="C218" s="12" t="s">
        <v>435</v>
      </c>
      <c r="D218" s="13">
        <v>13845</v>
      </c>
      <c r="E218" s="14">
        <f t="shared" si="72"/>
        <v>1.9351722604175499E-3</v>
      </c>
      <c r="F218" s="15">
        <v>5553</v>
      </c>
      <c r="G218" s="14">
        <f t="shared" si="75"/>
        <v>6.4960988802971616E-4</v>
      </c>
      <c r="H218" s="22"/>
      <c r="I218" s="16"/>
      <c r="J218" s="23">
        <v>1410</v>
      </c>
      <c r="K218" s="14">
        <f t="shared" si="76"/>
        <v>1.5626040021708492E-4</v>
      </c>
      <c r="L218" s="23"/>
      <c r="M218" s="14"/>
      <c r="N218" s="14">
        <f t="shared" si="77"/>
        <v>149.32468935710429</v>
      </c>
      <c r="O218" s="14"/>
      <c r="P218" s="14">
        <f t="shared" si="78"/>
        <v>-100</v>
      </c>
      <c r="Q218" s="14"/>
    </row>
    <row r="219" spans="1:17" s="3" customFormat="1" ht="54">
      <c r="A219" s="10">
        <v>214</v>
      </c>
      <c r="B219" s="11" t="s">
        <v>436</v>
      </c>
      <c r="C219" s="12" t="s">
        <v>437</v>
      </c>
      <c r="D219" s="13">
        <v>13665</v>
      </c>
      <c r="E219" s="14">
        <f t="shared" si="72"/>
        <v>1.9100129244207886E-3</v>
      </c>
      <c r="F219" s="15">
        <v>1243</v>
      </c>
      <c r="G219" s="14">
        <f t="shared" si="75"/>
        <v>1.4541060522617273E-4</v>
      </c>
      <c r="H219" s="15">
        <v>38083</v>
      </c>
      <c r="I219" s="16">
        <f>PRODUCT(H219,100,1/892465944)</f>
        <v>4.2671656275547476E-3</v>
      </c>
      <c r="J219" s="13">
        <v>76568</v>
      </c>
      <c r="K219" s="14">
        <f t="shared" si="76"/>
        <v>8.4854938466820979E-3</v>
      </c>
      <c r="L219" s="13">
        <v>446</v>
      </c>
      <c r="M219" s="14">
        <f>PRODUCT(L219,100,1/472586193)</f>
        <v>9.4374318718194118E-5</v>
      </c>
      <c r="N219" s="14">
        <f t="shared" si="77"/>
        <v>999.35639581657279</v>
      </c>
      <c r="O219" s="14">
        <f>PRODUCT(F219-H219,100,1/H219)</f>
        <v>-96.736076464564235</v>
      </c>
      <c r="P219" s="14">
        <f t="shared" si="78"/>
        <v>-50.262511754257652</v>
      </c>
      <c r="Q219" s="14">
        <f>PRODUCT(J219-L219,100,1/L219)</f>
        <v>17067.713004484303</v>
      </c>
    </row>
    <row r="220" spans="1:17" s="3" customFormat="1">
      <c r="A220" s="10">
        <v>215</v>
      </c>
      <c r="B220" s="11" t="s">
        <v>438</v>
      </c>
      <c r="C220" s="12" t="s">
        <v>439</v>
      </c>
      <c r="D220" s="13">
        <v>13558</v>
      </c>
      <c r="E220" s="14">
        <f t="shared" si="72"/>
        <v>1.8950570969116028E-3</v>
      </c>
      <c r="F220" s="15">
        <v>682</v>
      </c>
      <c r="G220" s="14">
        <f t="shared" si="75"/>
        <v>7.9782809947103624E-5</v>
      </c>
      <c r="H220" s="15">
        <v>3532</v>
      </c>
      <c r="I220" s="16">
        <f>PRODUCT(H220,100,1/892465944)</f>
        <v>3.9575739822291748E-4</v>
      </c>
      <c r="J220" s="13">
        <v>7890</v>
      </c>
      <c r="K220" s="14">
        <f t="shared" si="76"/>
        <v>8.743933033424113E-4</v>
      </c>
      <c r="L220" s="13">
        <v>2716</v>
      </c>
      <c r="M220" s="14">
        <f>PRODUCT(L220,100,1/472586193)</f>
        <v>5.7470997676819559E-4</v>
      </c>
      <c r="N220" s="14">
        <f t="shared" si="77"/>
        <v>1887.9765395894428</v>
      </c>
      <c r="O220" s="14">
        <f>PRODUCT(F220-H220,100,1/H220)</f>
        <v>-80.69082672706682</v>
      </c>
      <c r="P220" s="14">
        <f t="shared" si="78"/>
        <v>-55.234474017743977</v>
      </c>
      <c r="Q220" s="14">
        <f>PRODUCT(J220-L220,100,1/L220)</f>
        <v>190.50073637702502</v>
      </c>
    </row>
    <row r="221" spans="1:17" s="3" customFormat="1" ht="27">
      <c r="A221" s="10">
        <v>216</v>
      </c>
      <c r="B221" s="20" t="s">
        <v>440</v>
      </c>
      <c r="C221" s="18" t="s">
        <v>441</v>
      </c>
      <c r="D221" s="13">
        <v>13421</v>
      </c>
      <c r="E221" s="14">
        <f t="shared" si="72"/>
        <v>1.8759080467362901E-3</v>
      </c>
      <c r="F221" s="15">
        <v>6422</v>
      </c>
      <c r="G221" s="14">
        <f t="shared" si="75"/>
        <v>7.5126862973650961E-4</v>
      </c>
      <c r="H221" s="15">
        <v>21169</v>
      </c>
      <c r="I221" s="16">
        <f>PRODUCT(H221,100,1/892465944)</f>
        <v>2.3719672601871292E-3</v>
      </c>
      <c r="J221" s="13"/>
      <c r="K221" s="14"/>
      <c r="L221" s="13"/>
      <c r="M221" s="14"/>
      <c r="N221" s="14">
        <f t="shared" si="77"/>
        <v>108.98473995639988</v>
      </c>
      <c r="O221" s="14">
        <f>PRODUCT(F221-H221,100,1/H221)</f>
        <v>-69.663186735320522</v>
      </c>
      <c r="P221" s="14"/>
      <c r="Q221" s="14"/>
    </row>
    <row r="222" spans="1:17" s="3" customFormat="1" ht="54">
      <c r="A222" s="10">
        <v>217</v>
      </c>
      <c r="B222" s="11" t="s">
        <v>442</v>
      </c>
      <c r="C222" s="12" t="s">
        <v>443</v>
      </c>
      <c r="D222" s="13">
        <v>12988</v>
      </c>
      <c r="E222" s="14">
        <f t="shared" si="72"/>
        <v>1.8153858662551922E-3</v>
      </c>
      <c r="F222" s="15">
        <v>58859</v>
      </c>
      <c r="G222" s="14">
        <f t="shared" si="75"/>
        <v>6.8855372590565581E-3</v>
      </c>
      <c r="H222" s="15">
        <v>6873</v>
      </c>
      <c r="I222" s="16">
        <f>PRODUCT(H222,100,1/892465944)</f>
        <v>7.7011341958836698E-4</v>
      </c>
      <c r="J222" s="13">
        <v>814</v>
      </c>
      <c r="K222" s="14">
        <f>PRODUCT(J222,100,1/902339939)</f>
        <v>9.0209904806175259E-5</v>
      </c>
      <c r="L222" s="13">
        <v>40557</v>
      </c>
      <c r="M222" s="14">
        <f>PRODUCT(L222,100,1/472586193)</f>
        <v>8.5819265566228677E-3</v>
      </c>
      <c r="N222" s="14">
        <f t="shared" si="77"/>
        <v>-77.933705975296888</v>
      </c>
      <c r="O222" s="14">
        <f>PRODUCT(F222-H222,100,1/H222)</f>
        <v>756.38003782918668</v>
      </c>
      <c r="P222" s="14">
        <f>PRODUCT(H222-J222,100,1/J222)</f>
        <v>744.34889434889431</v>
      </c>
      <c r="Q222" s="14">
        <f>PRODUCT(J222-L222,100,1/L222)</f>
        <v>-97.992948196365617</v>
      </c>
    </row>
    <row r="223" spans="1:17" s="3" customFormat="1">
      <c r="A223" s="10">
        <v>218</v>
      </c>
      <c r="B223" s="28" t="s">
        <v>444</v>
      </c>
      <c r="C223" s="29" t="s">
        <v>445</v>
      </c>
      <c r="D223" s="13">
        <v>12551</v>
      </c>
      <c r="E223" s="14">
        <f t="shared" si="72"/>
        <v>1.7543045894186111E-3</v>
      </c>
      <c r="F223" s="22"/>
      <c r="G223" s="22"/>
      <c r="H223" s="22"/>
      <c r="I223" s="25"/>
      <c r="J223" s="23"/>
      <c r="K223" s="26"/>
      <c r="L223" s="27"/>
      <c r="M223" s="26"/>
      <c r="N223" s="14"/>
      <c r="O223" s="14"/>
      <c r="P223" s="14"/>
      <c r="Q223" s="26"/>
    </row>
    <row r="224" spans="1:17" s="3" customFormat="1" ht="27">
      <c r="A224" s="10">
        <v>219</v>
      </c>
      <c r="B224" s="11" t="s">
        <v>446</v>
      </c>
      <c r="C224" s="12" t="s">
        <v>447</v>
      </c>
      <c r="D224" s="13">
        <v>12251</v>
      </c>
      <c r="E224" s="14">
        <f t="shared" si="72"/>
        <v>1.7123723627573422E-3</v>
      </c>
      <c r="F224" s="15">
        <v>352531</v>
      </c>
      <c r="G224" s="14">
        <f>PRODUCT(F224,1/854820732,100)</f>
        <v>4.1240342776337813E-2</v>
      </c>
      <c r="H224" s="15">
        <v>268743</v>
      </c>
      <c r="I224" s="16">
        <f>PRODUCT(H224,100,1/892465944)</f>
        <v>3.0112409533018549E-2</v>
      </c>
      <c r="J224" s="13">
        <v>242699</v>
      </c>
      <c r="K224" s="14">
        <f>PRODUCT(J224,100,1/902339939)</f>
        <v>2.6896626150557653E-2</v>
      </c>
      <c r="L224" s="13">
        <v>339457</v>
      </c>
      <c r="M224" s="14">
        <f>PRODUCT(L224,100,1/472586193)</f>
        <v>7.1829648226730991E-2</v>
      </c>
      <c r="N224" s="14">
        <f>PRODUCT(D224-F224,100,1/F224)</f>
        <v>-96.524844623593395</v>
      </c>
      <c r="O224" s="14">
        <f>PRODUCT(F224-H224,100,1/H224)</f>
        <v>31.177742303985593</v>
      </c>
      <c r="P224" s="14">
        <f>PRODUCT(H224-J224,100,1/J224)</f>
        <v>10.730987766739872</v>
      </c>
      <c r="Q224" s="14">
        <f>PRODUCT(J224-L224,100,1/L224)</f>
        <v>-28.503757471491234</v>
      </c>
    </row>
    <row r="225" spans="1:17" s="3" customFormat="1" ht="54">
      <c r="A225" s="10">
        <v>220</v>
      </c>
      <c r="B225" s="20" t="s">
        <v>448</v>
      </c>
      <c r="C225" s="18" t="s">
        <v>449</v>
      </c>
      <c r="D225" s="13">
        <v>12000</v>
      </c>
      <c r="E225" s="14">
        <f t="shared" si="72"/>
        <v>1.6772890664507475E-3</v>
      </c>
      <c r="F225" s="15">
        <v>93562</v>
      </c>
      <c r="G225" s="14">
        <f>PRODUCT(F225,1/854820732,100)</f>
        <v>1.0945218862567318E-2</v>
      </c>
      <c r="H225" s="15">
        <v>2003</v>
      </c>
      <c r="I225" s="16">
        <f>PRODUCT(H225,100,1/892465944)</f>
        <v>2.2443433426967829E-4</v>
      </c>
      <c r="J225" s="13"/>
      <c r="K225" s="14"/>
      <c r="L225" s="13"/>
      <c r="M225" s="14"/>
      <c r="N225" s="14">
        <f>PRODUCT(D225-F225,100,1/F225)</f>
        <v>-87.174280156473785</v>
      </c>
      <c r="O225" s="14">
        <f>PRODUCT(F225-H225,100,1/H225)</f>
        <v>4571.0933599600603</v>
      </c>
      <c r="P225" s="14"/>
      <c r="Q225" s="14"/>
    </row>
    <row r="226" spans="1:17" s="3" customFormat="1" ht="40.5">
      <c r="A226" s="10">
        <v>221</v>
      </c>
      <c r="B226" s="21" t="s">
        <v>450</v>
      </c>
      <c r="C226" s="24" t="s">
        <v>451</v>
      </c>
      <c r="D226" s="13">
        <v>11670</v>
      </c>
      <c r="E226" s="14">
        <f t="shared" si="72"/>
        <v>1.6311636171233517E-3</v>
      </c>
      <c r="F226" s="22"/>
      <c r="G226" s="22"/>
      <c r="H226" s="22"/>
      <c r="I226" s="25"/>
      <c r="J226" s="23">
        <v>57713</v>
      </c>
      <c r="K226" s="26">
        <f>PRODUCT(J226,100,1/902339939)</f>
        <v>6.3959265799493773E-3</v>
      </c>
      <c r="L226" s="27"/>
      <c r="M226" s="26"/>
      <c r="N226" s="14"/>
      <c r="O226" s="14"/>
      <c r="P226" s="14">
        <f>PRODUCT(H226-J226,100,1/J226)</f>
        <v>-100.00000000000001</v>
      </c>
      <c r="Q226" s="26"/>
    </row>
    <row r="227" spans="1:17" s="3" customFormat="1" ht="40.5">
      <c r="A227" s="10">
        <v>222</v>
      </c>
      <c r="B227" s="11" t="s">
        <v>452</v>
      </c>
      <c r="C227" s="12" t="s">
        <v>453</v>
      </c>
      <c r="D227" s="13">
        <v>11531</v>
      </c>
      <c r="E227" s="14">
        <f t="shared" si="72"/>
        <v>1.6117350187702974E-3</v>
      </c>
      <c r="F227" s="15">
        <v>9876</v>
      </c>
      <c r="G227" s="14">
        <f>PRODUCT(F227,1/854820732,100)</f>
        <v>1.155329957533131E-3</v>
      </c>
      <c r="H227" s="15">
        <v>14090</v>
      </c>
      <c r="I227" s="16">
        <f>PRODUCT(H227,100,1/892465944)</f>
        <v>1.5787717273388754E-3</v>
      </c>
      <c r="J227" s="13">
        <v>28084</v>
      </c>
      <c r="K227" s="14">
        <f>PRODUCT(J227,100,1/902339939)</f>
        <v>3.1123525387919239E-3</v>
      </c>
      <c r="L227" s="13">
        <v>6859</v>
      </c>
      <c r="M227" s="14">
        <f>PRODUCT(L227,100,1/472586193)</f>
        <v>1.4513754531123172E-3</v>
      </c>
      <c r="N227" s="14">
        <f>PRODUCT(D227-F227,100,1/F227)</f>
        <v>16.757796678817336</v>
      </c>
      <c r="O227" s="14">
        <f>PRODUCT(F227-H227,100,1/H227)</f>
        <v>-29.907735982966646</v>
      </c>
      <c r="P227" s="14">
        <f>PRODUCT(H227-J227,100,1/J227)</f>
        <v>-49.829084176043295</v>
      </c>
      <c r="Q227" s="14">
        <f>PRODUCT(J227-L227,100,1/L227)</f>
        <v>309.44744131797637</v>
      </c>
    </row>
    <row r="228" spans="1:17" s="3" customFormat="1" ht="40.5">
      <c r="A228" s="10">
        <v>223</v>
      </c>
      <c r="B228" s="21" t="s">
        <v>454</v>
      </c>
      <c r="C228" s="12" t="s">
        <v>455</v>
      </c>
      <c r="D228" s="13">
        <v>11315</v>
      </c>
      <c r="E228" s="14">
        <f t="shared" si="72"/>
        <v>1.5815438155741839E-3</v>
      </c>
      <c r="F228" s="15">
        <v>56</v>
      </c>
      <c r="G228" s="14">
        <f>PRODUCT(F228,1/854820732,100)</f>
        <v>6.551081168677131E-6</v>
      </c>
      <c r="H228" s="22"/>
      <c r="I228" s="16"/>
      <c r="J228" s="23">
        <v>4937</v>
      </c>
      <c r="K228" s="14">
        <f>PRODUCT(J228,100,1/902339939)</f>
        <v>5.4713304671755191E-4</v>
      </c>
      <c r="L228" s="23">
        <v>350</v>
      </c>
      <c r="M228" s="14">
        <f>PRODUCT(L228,100,1/472586193)</f>
        <v>7.4060564016520045E-5</v>
      </c>
      <c r="N228" s="14">
        <f>PRODUCT(D228-F228,100,1/F228)</f>
        <v>20105.357142857141</v>
      </c>
      <c r="O228" s="14"/>
      <c r="P228" s="14">
        <f>PRODUCT(H228-J228,100,1/J228)</f>
        <v>-100</v>
      </c>
      <c r="Q228" s="14">
        <f>PRODUCT(J228-L228,100,1/L228)</f>
        <v>1310.5714285714287</v>
      </c>
    </row>
    <row r="229" spans="1:17" s="3" customFormat="1" ht="27">
      <c r="A229" s="10">
        <v>224</v>
      </c>
      <c r="B229" s="11" t="s">
        <v>456</v>
      </c>
      <c r="C229" s="12" t="s">
        <v>457</v>
      </c>
      <c r="D229" s="13">
        <v>10686</v>
      </c>
      <c r="E229" s="14">
        <f t="shared" si="72"/>
        <v>1.4936259136743906E-3</v>
      </c>
      <c r="F229" s="15">
        <v>14925</v>
      </c>
      <c r="G229" s="14">
        <f>PRODUCT(F229,1/854820732,100)</f>
        <v>1.7459801150447531E-3</v>
      </c>
      <c r="H229" s="15">
        <v>5050</v>
      </c>
      <c r="I229" s="16">
        <f>PRODUCT(H229,100,1/892465944)</f>
        <v>5.6584792214771612E-4</v>
      </c>
      <c r="J229" s="13">
        <v>3608</v>
      </c>
      <c r="K229" s="14">
        <f>PRODUCT(J229,100,1/902339939)</f>
        <v>3.9984930778953363E-4</v>
      </c>
      <c r="L229" s="13">
        <v>2986</v>
      </c>
      <c r="M229" s="14">
        <f>PRODUCT(L229,100,1/472586193)</f>
        <v>6.3184241186665382E-4</v>
      </c>
      <c r="N229" s="14">
        <f>PRODUCT(D229-F229,100,1/F229)</f>
        <v>-28.40201005025126</v>
      </c>
      <c r="O229" s="14">
        <f>PRODUCT(F229-H229,100,1/H229)</f>
        <v>195.54455445544556</v>
      </c>
      <c r="P229" s="14">
        <f>PRODUCT(H229-J229,100,1/J229)</f>
        <v>39.966740576496676</v>
      </c>
      <c r="Q229" s="14">
        <f>PRODUCT(J229-L229,100,1/L229)</f>
        <v>20.830542531815137</v>
      </c>
    </row>
    <row r="230" spans="1:17" s="3" customFormat="1" ht="54">
      <c r="A230" s="10">
        <v>225</v>
      </c>
      <c r="B230" s="21" t="s">
        <v>458</v>
      </c>
      <c r="C230" s="24" t="s">
        <v>459</v>
      </c>
      <c r="D230" s="13">
        <v>10320</v>
      </c>
      <c r="E230" s="14">
        <f t="shared" si="72"/>
        <v>1.4424685971476427E-3</v>
      </c>
      <c r="F230" s="22"/>
      <c r="G230" s="22"/>
      <c r="H230" s="22"/>
      <c r="I230" s="25"/>
      <c r="J230" s="23">
        <v>28</v>
      </c>
      <c r="K230" s="26">
        <f>PRODUCT(J230,100,1/902339939)</f>
        <v>3.1030434085662255E-6</v>
      </c>
      <c r="L230" s="23"/>
      <c r="M230" s="26"/>
      <c r="N230" s="14"/>
      <c r="O230" s="14"/>
      <c r="P230" s="14">
        <f>PRODUCT(H230-J230,100,1/J230)</f>
        <v>-100</v>
      </c>
      <c r="Q230" s="26"/>
    </row>
    <row r="231" spans="1:17" s="3" customFormat="1">
      <c r="A231" s="10">
        <v>226</v>
      </c>
      <c r="B231" s="28" t="s">
        <v>460</v>
      </c>
      <c r="C231" s="29" t="s">
        <v>461</v>
      </c>
      <c r="D231" s="13">
        <v>9710</v>
      </c>
      <c r="E231" s="14">
        <f t="shared" si="72"/>
        <v>1.3572064029363964E-3</v>
      </c>
      <c r="F231" s="15"/>
      <c r="G231" s="14"/>
      <c r="H231" s="15"/>
      <c r="I231" s="16"/>
      <c r="J231" s="13"/>
      <c r="K231" s="14"/>
      <c r="L231" s="13"/>
      <c r="M231" s="14"/>
      <c r="N231" s="14"/>
      <c r="O231" s="14"/>
      <c r="P231" s="14"/>
      <c r="Q231" s="14"/>
    </row>
    <row r="232" spans="1:17" s="3" customFormat="1" ht="40.5">
      <c r="A232" s="10">
        <v>227</v>
      </c>
      <c r="B232" s="11" t="s">
        <v>462</v>
      </c>
      <c r="C232" s="12" t="s">
        <v>463</v>
      </c>
      <c r="D232" s="13">
        <v>9617</v>
      </c>
      <c r="E232" s="14">
        <f t="shared" si="72"/>
        <v>1.3442074126714032E-3</v>
      </c>
      <c r="F232" s="15">
        <v>598</v>
      </c>
      <c r="G232" s="14">
        <f t="shared" ref="G232:G239" si="79">PRODUCT(F232,1/854820732,100)</f>
        <v>6.9956188194087923E-5</v>
      </c>
      <c r="H232" s="15">
        <v>750</v>
      </c>
      <c r="I232" s="16">
        <f>PRODUCT(H232,100,1/892465944)</f>
        <v>8.4036820120947939E-5</v>
      </c>
      <c r="J232" s="13">
        <v>172</v>
      </c>
      <c r="K232" s="14">
        <f t="shared" ref="K232:K239" si="80">PRODUCT(J232,100,1/902339939)</f>
        <v>1.9061552366906811E-5</v>
      </c>
      <c r="L232" s="13">
        <v>89</v>
      </c>
      <c r="M232" s="14">
        <f>PRODUCT(L232,100,1/472586193)</f>
        <v>1.8832543421343669E-5</v>
      </c>
      <c r="N232" s="14">
        <f t="shared" ref="N232:N239" si="81">PRODUCT(D232-F232,100,1/F232)</f>
        <v>1508.1939799331103</v>
      </c>
      <c r="O232" s="14">
        <f>PRODUCT(F232-H232,100,1/H232)</f>
        <v>-20.266666666666666</v>
      </c>
      <c r="P232" s="14">
        <f t="shared" ref="P232:P239" si="82">PRODUCT(H232-J232,100,1/J232)</f>
        <v>336.04651162790697</v>
      </c>
      <c r="Q232" s="14">
        <f>PRODUCT(J232-L232,100,1/L232)</f>
        <v>93.258426966292134</v>
      </c>
    </row>
    <row r="233" spans="1:17" s="3" customFormat="1" ht="54">
      <c r="A233" s="10">
        <v>228</v>
      </c>
      <c r="B233" s="11" t="s">
        <v>464</v>
      </c>
      <c r="C233" s="12" t="s">
        <v>465</v>
      </c>
      <c r="D233" s="13">
        <v>9452</v>
      </c>
      <c r="E233" s="14">
        <f t="shared" si="72"/>
        <v>1.3211446880077053E-3</v>
      </c>
      <c r="F233" s="15">
        <v>11009</v>
      </c>
      <c r="G233" s="14">
        <f t="shared" si="79"/>
        <v>1.2878723676065453E-3</v>
      </c>
      <c r="H233" s="15">
        <v>12004</v>
      </c>
      <c r="I233" s="16">
        <f>PRODUCT(H233,100,1/892465944)</f>
        <v>1.3450373183091454E-3</v>
      </c>
      <c r="J233" s="13">
        <v>515</v>
      </c>
      <c r="K233" s="14">
        <f t="shared" si="80"/>
        <v>5.7073834121843076E-5</v>
      </c>
      <c r="L233" s="13">
        <v>2075</v>
      </c>
      <c r="M233" s="14">
        <f>PRODUCT(L233,100,1/472586193)</f>
        <v>4.3907334381222598E-4</v>
      </c>
      <c r="N233" s="14">
        <f t="shared" si="81"/>
        <v>-14.142973930420565</v>
      </c>
      <c r="O233" s="14">
        <f>PRODUCT(F233-H233,100,1/H233)</f>
        <v>-8.2889036987670774</v>
      </c>
      <c r="P233" s="14">
        <f t="shared" si="82"/>
        <v>2230.8737864077671</v>
      </c>
      <c r="Q233" s="14">
        <f>PRODUCT(J233-L233,100,1/L233)</f>
        <v>-75.180722891566262</v>
      </c>
    </row>
    <row r="234" spans="1:17" s="3" customFormat="1" ht="54">
      <c r="A234" s="10">
        <v>229</v>
      </c>
      <c r="B234" s="11" t="s">
        <v>466</v>
      </c>
      <c r="C234" s="12" t="s">
        <v>467</v>
      </c>
      <c r="D234" s="13">
        <v>9095</v>
      </c>
      <c r="E234" s="14">
        <f t="shared" si="72"/>
        <v>1.2712453382807956E-3</v>
      </c>
      <c r="F234" s="15">
        <v>733</v>
      </c>
      <c r="G234" s="14">
        <f t="shared" si="79"/>
        <v>8.5748973154291721E-5</v>
      </c>
      <c r="H234" s="15">
        <v>350</v>
      </c>
      <c r="I234" s="16">
        <f>PRODUCT(H234,100,1/892465944)</f>
        <v>3.9217182723109037E-5</v>
      </c>
      <c r="J234" s="13">
        <v>7092</v>
      </c>
      <c r="K234" s="14">
        <f t="shared" si="80"/>
        <v>7.859565661982739E-4</v>
      </c>
      <c r="L234" s="30"/>
      <c r="M234" s="14"/>
      <c r="N234" s="14">
        <f t="shared" si="81"/>
        <v>1140.7912687585267</v>
      </c>
      <c r="O234" s="14">
        <f>PRODUCT(F234-H234,100,1/H234)</f>
        <v>109.42857142857143</v>
      </c>
      <c r="P234" s="14">
        <f t="shared" si="82"/>
        <v>-95.064861816130858</v>
      </c>
      <c r="Q234" s="14"/>
    </row>
    <row r="235" spans="1:17" s="3" customFormat="1">
      <c r="A235" s="10">
        <v>230</v>
      </c>
      <c r="B235" s="11" t="s">
        <v>468</v>
      </c>
      <c r="C235" s="12" t="s">
        <v>469</v>
      </c>
      <c r="D235" s="13">
        <v>9008</v>
      </c>
      <c r="E235" s="14">
        <f t="shared" si="72"/>
        <v>1.2590849925490277E-3</v>
      </c>
      <c r="F235" s="15">
        <v>7067</v>
      </c>
      <c r="G235" s="14">
        <f t="shared" si="79"/>
        <v>8.2672304676859433E-4</v>
      </c>
      <c r="H235" s="15">
        <v>6294</v>
      </c>
      <c r="I235" s="16">
        <f>PRODUCT(H235,100,1/892465944)</f>
        <v>7.0523699445499517E-4</v>
      </c>
      <c r="J235" s="13">
        <v>13385</v>
      </c>
      <c r="K235" s="14">
        <f t="shared" si="80"/>
        <v>1.483365572273533E-3</v>
      </c>
      <c r="L235" s="13">
        <v>11837</v>
      </c>
      <c r="M235" s="14">
        <f>PRODUCT(L235,100,1/472586193)</f>
        <v>2.5047282750387079E-3</v>
      </c>
      <c r="N235" s="14">
        <f t="shared" si="81"/>
        <v>27.465685580868829</v>
      </c>
      <c r="O235" s="14">
        <f>PRODUCT(F235-H235,100,1/H235)</f>
        <v>12.281537972672387</v>
      </c>
      <c r="P235" s="14">
        <f t="shared" si="82"/>
        <v>-52.977213298468435</v>
      </c>
      <c r="Q235" s="14">
        <f>PRODUCT(J235-L235,100,1/L235)</f>
        <v>13.077637915012248</v>
      </c>
    </row>
    <row r="236" spans="1:17" s="3" customFormat="1" ht="27">
      <c r="A236" s="10">
        <v>231</v>
      </c>
      <c r="B236" s="21" t="s">
        <v>470</v>
      </c>
      <c r="C236" s="12" t="s">
        <v>471</v>
      </c>
      <c r="D236" s="13">
        <v>8960</v>
      </c>
      <c r="E236" s="14">
        <f t="shared" si="72"/>
        <v>1.2523758362832248E-3</v>
      </c>
      <c r="F236" s="15">
        <v>89537</v>
      </c>
      <c r="G236" s="14">
        <f t="shared" si="79"/>
        <v>1.0474359903568648E-2</v>
      </c>
      <c r="H236" s="22"/>
      <c r="I236" s="16"/>
      <c r="J236" s="23">
        <v>2889</v>
      </c>
      <c r="K236" s="14">
        <f t="shared" si="80"/>
        <v>3.2016758597670802E-4</v>
      </c>
      <c r="L236" s="23"/>
      <c r="M236" s="14"/>
      <c r="N236" s="14">
        <f t="shared" si="81"/>
        <v>-89.992963802673756</v>
      </c>
      <c r="O236" s="14"/>
      <c r="P236" s="14">
        <f t="shared" si="82"/>
        <v>-100.00000000000001</v>
      </c>
      <c r="Q236" s="14"/>
    </row>
    <row r="237" spans="1:17" s="3" customFormat="1" ht="54">
      <c r="A237" s="10">
        <v>232</v>
      </c>
      <c r="B237" s="11" t="s">
        <v>472</v>
      </c>
      <c r="C237" s="12" t="s">
        <v>473</v>
      </c>
      <c r="D237" s="13">
        <v>8482</v>
      </c>
      <c r="E237" s="14">
        <f t="shared" si="72"/>
        <v>1.1855638218029366E-3</v>
      </c>
      <c r="F237" s="15">
        <v>36093</v>
      </c>
      <c r="G237" s="14">
        <f t="shared" si="79"/>
        <v>4.2222887968047084E-3</v>
      </c>
      <c r="H237" s="15">
        <v>19615</v>
      </c>
      <c r="I237" s="16">
        <f>PRODUCT(H237,100,1/892465944)</f>
        <v>2.1978429688965253E-3</v>
      </c>
      <c r="J237" s="13">
        <v>736</v>
      </c>
      <c r="K237" s="14">
        <f t="shared" si="80"/>
        <v>8.1565712453740774E-5</v>
      </c>
      <c r="L237" s="13"/>
      <c r="M237" s="14"/>
      <c r="N237" s="14">
        <f t="shared" si="81"/>
        <v>-76.499598260050419</v>
      </c>
      <c r="O237" s="14">
        <f>PRODUCT(F237-H237,100,1/H237)</f>
        <v>84.007137394850872</v>
      </c>
      <c r="P237" s="14">
        <f t="shared" si="82"/>
        <v>2565.0815217391305</v>
      </c>
      <c r="Q237" s="14"/>
    </row>
    <row r="238" spans="1:17" s="3" customFormat="1" ht="40.5">
      <c r="A238" s="10">
        <v>233</v>
      </c>
      <c r="B238" s="11" t="s">
        <v>474</v>
      </c>
      <c r="C238" s="12" t="s">
        <v>475</v>
      </c>
      <c r="D238" s="13">
        <v>8423</v>
      </c>
      <c r="E238" s="14">
        <f t="shared" si="72"/>
        <v>1.1773171505595537E-3</v>
      </c>
      <c r="F238" s="15">
        <v>2700</v>
      </c>
      <c r="G238" s="14">
        <f t="shared" si="79"/>
        <v>3.1585569920407596E-4</v>
      </c>
      <c r="H238" s="15">
        <v>10200</v>
      </c>
      <c r="I238" s="16">
        <f>PRODUCT(H238,100,1/892465944)</f>
        <v>1.142900753644892E-3</v>
      </c>
      <c r="J238" s="13">
        <v>59838</v>
      </c>
      <c r="K238" s="14">
        <f t="shared" si="80"/>
        <v>6.6314254100637779E-3</v>
      </c>
      <c r="L238" s="13"/>
      <c r="M238" s="14"/>
      <c r="N238" s="14">
        <f t="shared" si="81"/>
        <v>211.96296296296296</v>
      </c>
      <c r="O238" s="14">
        <f>PRODUCT(F238-H238,100,1/H238)</f>
        <v>-73.529411764705884</v>
      </c>
      <c r="P238" s="14">
        <f t="shared" si="82"/>
        <v>-82.953975734483109</v>
      </c>
      <c r="Q238" s="14"/>
    </row>
    <row r="239" spans="1:17" s="3" customFormat="1">
      <c r="A239" s="10">
        <v>234</v>
      </c>
      <c r="B239" s="21" t="s">
        <v>476</v>
      </c>
      <c r="C239" s="12" t="s">
        <v>477</v>
      </c>
      <c r="D239" s="13">
        <v>8400</v>
      </c>
      <c r="E239" s="14">
        <f t="shared" si="72"/>
        <v>1.1741023465155233E-3</v>
      </c>
      <c r="F239" s="15">
        <v>250</v>
      </c>
      <c r="G239" s="14">
        <f t="shared" si="79"/>
        <v>2.9245898074451477E-5</v>
      </c>
      <c r="H239" s="22"/>
      <c r="I239" s="16"/>
      <c r="J239" s="23">
        <v>1455</v>
      </c>
      <c r="K239" s="14">
        <f t="shared" si="80"/>
        <v>1.6124743426656636E-4</v>
      </c>
      <c r="L239" s="27"/>
      <c r="M239" s="14"/>
      <c r="N239" s="14">
        <f t="shared" si="81"/>
        <v>3260</v>
      </c>
      <c r="O239" s="14"/>
      <c r="P239" s="14">
        <f t="shared" si="82"/>
        <v>-100.00000000000001</v>
      </c>
      <c r="Q239" s="14"/>
    </row>
    <row r="240" spans="1:17" s="3" customFormat="1">
      <c r="A240" s="10">
        <v>235</v>
      </c>
      <c r="B240" s="28" t="s">
        <v>478</v>
      </c>
      <c r="C240" s="29" t="s">
        <v>479</v>
      </c>
      <c r="D240" s="13">
        <v>8392</v>
      </c>
      <c r="E240" s="14">
        <f t="shared" si="72"/>
        <v>1.1729841538045561E-3</v>
      </c>
      <c r="F240" s="15"/>
      <c r="G240" s="14"/>
      <c r="H240" s="15"/>
      <c r="I240" s="16"/>
      <c r="J240" s="13"/>
      <c r="K240" s="14"/>
      <c r="L240" s="13"/>
      <c r="M240" s="14"/>
      <c r="N240" s="14"/>
      <c r="O240" s="14"/>
      <c r="P240" s="14"/>
      <c r="Q240" s="14"/>
    </row>
    <row r="241" spans="1:17" s="3" customFormat="1" ht="54">
      <c r="A241" s="10">
        <v>236</v>
      </c>
      <c r="B241" s="21" t="s">
        <v>480</v>
      </c>
      <c r="C241" s="24" t="s">
        <v>481</v>
      </c>
      <c r="D241" s="13">
        <v>8332</v>
      </c>
      <c r="E241" s="14">
        <f t="shared" si="72"/>
        <v>1.1645977084723022E-3</v>
      </c>
      <c r="F241" s="22"/>
      <c r="G241" s="22"/>
      <c r="H241" s="22">
        <v>18010</v>
      </c>
      <c r="I241" s="25">
        <f>PRODUCT(H241,100,1/892465944)</f>
        <v>2.0180041738376967E-3</v>
      </c>
      <c r="J241" s="23">
        <v>22354</v>
      </c>
      <c r="K241" s="26">
        <f>PRODUCT(J241,100,1/902339939)</f>
        <v>2.4773368698246213E-3</v>
      </c>
      <c r="L241" s="23"/>
      <c r="M241" s="26"/>
      <c r="N241" s="14"/>
      <c r="O241" s="14">
        <f>PRODUCT(F241-H241,100,1/H241)</f>
        <v>-100</v>
      </c>
      <c r="P241" s="14">
        <f>PRODUCT(H241-J241,100,1/J241)</f>
        <v>-19.432763711192628</v>
      </c>
      <c r="Q241" s="26"/>
    </row>
    <row r="242" spans="1:17" s="3" customFormat="1" ht="27">
      <c r="A242" s="10">
        <v>237</v>
      </c>
      <c r="B242" s="11" t="s">
        <v>482</v>
      </c>
      <c r="C242" s="12" t="s">
        <v>483</v>
      </c>
      <c r="D242" s="13">
        <v>7915</v>
      </c>
      <c r="E242" s="14">
        <f t="shared" si="72"/>
        <v>1.1063119134131388E-3</v>
      </c>
      <c r="F242" s="15">
        <v>1942</v>
      </c>
      <c r="G242" s="14">
        <f>PRODUCT(F242,1/854820732,100)</f>
        <v>2.2718213624233909E-4</v>
      </c>
      <c r="H242" s="15">
        <v>2623</v>
      </c>
      <c r="I242" s="16">
        <f>PRODUCT(H242,100,1/892465944)</f>
        <v>2.9390477223632859E-4</v>
      </c>
      <c r="J242" s="13">
        <v>572</v>
      </c>
      <c r="K242" s="14">
        <f>PRODUCT(J242,100,1/902339939)</f>
        <v>6.3390743917852884E-5</v>
      </c>
      <c r="L242" s="13">
        <v>766</v>
      </c>
      <c r="M242" s="14">
        <f>PRODUCT(L242,100,1/472586193)</f>
        <v>1.6208683439044102E-4</v>
      </c>
      <c r="N242" s="14">
        <f>PRODUCT(D242-F242,100,1/F242)</f>
        <v>307.56951596292481</v>
      </c>
      <c r="O242" s="14">
        <f>PRODUCT(F242-H242,100,1/H242)</f>
        <v>-25.962638200533739</v>
      </c>
      <c r="P242" s="14">
        <f>PRODUCT(H242-J242,100,1/J242)</f>
        <v>358.56643356643355</v>
      </c>
      <c r="Q242" s="14">
        <f>PRODUCT(J242-L242,100,1/L242)</f>
        <v>-25.326370757180158</v>
      </c>
    </row>
    <row r="243" spans="1:17" s="3" customFormat="1">
      <c r="A243" s="10">
        <v>238</v>
      </c>
      <c r="B243" s="28" t="s">
        <v>484</v>
      </c>
      <c r="C243" s="29" t="s">
        <v>485</v>
      </c>
      <c r="D243" s="13">
        <v>7880</v>
      </c>
      <c r="E243" s="14">
        <f t="shared" si="72"/>
        <v>1.1014198203026574E-3</v>
      </c>
      <c r="F243" s="22"/>
      <c r="G243" s="22"/>
      <c r="H243" s="22"/>
      <c r="I243" s="25"/>
      <c r="J243" s="23"/>
      <c r="K243" s="26"/>
      <c r="L243" s="27"/>
      <c r="M243" s="26"/>
      <c r="N243" s="14"/>
      <c r="O243" s="14"/>
      <c r="P243" s="14"/>
      <c r="Q243" s="26"/>
    </row>
    <row r="244" spans="1:17" s="3" customFormat="1" ht="40.5">
      <c r="A244" s="10">
        <v>239</v>
      </c>
      <c r="B244" s="11" t="s">
        <v>486</v>
      </c>
      <c r="C244" s="12" t="s">
        <v>487</v>
      </c>
      <c r="D244" s="13">
        <v>7783</v>
      </c>
      <c r="E244" s="14">
        <f t="shared" si="72"/>
        <v>1.0878617336821806E-3</v>
      </c>
      <c r="F244" s="15">
        <v>178</v>
      </c>
      <c r="G244" s="14">
        <f>PRODUCT(F244,1/854820732,100)</f>
        <v>2.0823079429009452E-5</v>
      </c>
      <c r="H244" s="15">
        <v>498</v>
      </c>
      <c r="I244" s="16">
        <f>PRODUCT(H244,100,1/892465944)</f>
        <v>5.5800448560309435E-5</v>
      </c>
      <c r="J244" s="13">
        <v>27</v>
      </c>
      <c r="K244" s="14">
        <f>PRODUCT(J244,100,1/902339939)</f>
        <v>2.9922204296888604E-6</v>
      </c>
      <c r="L244" s="13">
        <v>68</v>
      </c>
      <c r="M244" s="14">
        <f>PRODUCT(L244,100,1/472586193)</f>
        <v>1.4388909580352466E-5</v>
      </c>
      <c r="N244" s="14">
        <f>PRODUCT(D244-F244,100,1/F244)</f>
        <v>4272.4719101123592</v>
      </c>
      <c r="O244" s="14">
        <f>PRODUCT(F244-H244,100,1/H244)</f>
        <v>-64.257028112449788</v>
      </c>
      <c r="P244" s="14">
        <f>PRODUCT(H244-J244,100,1/J244)</f>
        <v>1744.4444444444443</v>
      </c>
      <c r="Q244" s="14">
        <f>PRODUCT(J244-L244,100,1/L244)</f>
        <v>-60.294117647058826</v>
      </c>
    </row>
    <row r="245" spans="1:17" s="3" customFormat="1">
      <c r="A245" s="10">
        <v>240</v>
      </c>
      <c r="B245" s="28" t="s">
        <v>488</v>
      </c>
      <c r="C245" s="29" t="s">
        <v>489</v>
      </c>
      <c r="D245" s="13">
        <v>7745</v>
      </c>
      <c r="E245" s="14">
        <f t="shared" si="72"/>
        <v>1.0825503183050865E-3</v>
      </c>
      <c r="F245" s="22"/>
      <c r="G245" s="22"/>
      <c r="H245" s="22"/>
      <c r="I245" s="25"/>
      <c r="J245" s="23"/>
      <c r="K245" s="26"/>
      <c r="L245" s="23"/>
      <c r="M245" s="26"/>
      <c r="N245" s="14"/>
      <c r="O245" s="14"/>
      <c r="P245" s="14"/>
      <c r="Q245" s="26"/>
    </row>
    <row r="246" spans="1:17" s="3" customFormat="1" ht="27">
      <c r="A246" s="10">
        <v>241</v>
      </c>
      <c r="B246" s="11" t="s">
        <v>490</v>
      </c>
      <c r="C246" s="12" t="s">
        <v>491</v>
      </c>
      <c r="D246" s="13">
        <v>7741</v>
      </c>
      <c r="E246" s="14">
        <f t="shared" si="72"/>
        <v>1.0819912219496028E-3</v>
      </c>
      <c r="F246" s="15">
        <v>6176</v>
      </c>
      <c r="G246" s="14">
        <f>PRODUCT(F246,1/854820732,100)</f>
        <v>7.2249066603124925E-4</v>
      </c>
      <c r="H246" s="15">
        <v>1297</v>
      </c>
      <c r="I246" s="16">
        <f>PRODUCT(H246,100,1/892465944)</f>
        <v>1.4532767426249263E-4</v>
      </c>
      <c r="J246" s="13">
        <v>2197</v>
      </c>
      <c r="K246" s="14">
        <f>PRODUCT(J246,100,1/902339939)</f>
        <v>2.4347808459357131E-4</v>
      </c>
      <c r="L246" s="13">
        <v>2118</v>
      </c>
      <c r="M246" s="14">
        <f>PRODUCT(L246,100,1/472586193)</f>
        <v>4.4817221310568413E-4</v>
      </c>
      <c r="N246" s="14">
        <f>PRODUCT(D246-F246,100,1/F246)</f>
        <v>25.340025906735754</v>
      </c>
      <c r="O246" s="14">
        <f>PRODUCT(F246-H246,100,1/H246)</f>
        <v>376.17579028527371</v>
      </c>
      <c r="P246" s="14">
        <f>PRODUCT(H246-J246,100,1/J246)</f>
        <v>-40.964952207555761</v>
      </c>
      <c r="Q246" s="14">
        <f>PRODUCT(J246-L246,100,1/L246)</f>
        <v>3.7299338999055713</v>
      </c>
    </row>
    <row r="247" spans="1:17" s="3" customFormat="1" ht="54">
      <c r="A247" s="10">
        <v>242</v>
      </c>
      <c r="B247" s="11" t="s">
        <v>492</v>
      </c>
      <c r="C247" s="12" t="s">
        <v>493</v>
      </c>
      <c r="D247" s="13">
        <v>7295</v>
      </c>
      <c r="E247" s="14">
        <f t="shared" si="72"/>
        <v>1.0196519783131834E-3</v>
      </c>
      <c r="F247" s="15">
        <v>9234</v>
      </c>
      <c r="G247" s="14">
        <f>PRODUCT(F247,1/854820732,100)</f>
        <v>1.0802264912779397E-3</v>
      </c>
      <c r="H247" s="15">
        <v>8340</v>
      </c>
      <c r="I247" s="16">
        <f>PRODUCT(H247,100,1/892465944)</f>
        <v>9.3448943974494113E-4</v>
      </c>
      <c r="J247" s="13">
        <v>25740</v>
      </c>
      <c r="K247" s="14">
        <f>PRODUCT(J247,100,1/902339939)</f>
        <v>2.8525834763033801E-3</v>
      </c>
      <c r="L247" s="13">
        <v>15996</v>
      </c>
      <c r="M247" s="14">
        <f>PRODUCT(L247,100,1/472586193)</f>
        <v>3.3847793771664418E-3</v>
      </c>
      <c r="N247" s="14">
        <f>PRODUCT(D247-F247,100,1/F247)</f>
        <v>-20.99848386398094</v>
      </c>
      <c r="O247" s="14">
        <f>PRODUCT(F247-H247,100,1/H247)</f>
        <v>10.719424460431656</v>
      </c>
      <c r="P247" s="14">
        <f>PRODUCT(H247-J247,100,1/J247)</f>
        <v>-67.599067599067595</v>
      </c>
      <c r="Q247" s="14">
        <f>PRODUCT(J247-L247,100,1/L247)</f>
        <v>60.915228807201807</v>
      </c>
    </row>
    <row r="248" spans="1:17" s="3" customFormat="1" ht="27">
      <c r="A248" s="10">
        <v>243</v>
      </c>
      <c r="B248" s="11" t="s">
        <v>494</v>
      </c>
      <c r="C248" s="12" t="s">
        <v>495</v>
      </c>
      <c r="D248" s="13">
        <v>7294</v>
      </c>
      <c r="E248" s="14">
        <f t="shared" si="72"/>
        <v>1.0195122042243126E-3</v>
      </c>
      <c r="F248" s="15">
        <v>4709</v>
      </c>
      <c r="G248" s="14">
        <f>PRODUCT(F248,1/854820732,100)</f>
        <v>5.5087573613036807E-4</v>
      </c>
      <c r="H248" s="15">
        <v>16642</v>
      </c>
      <c r="I248" s="16">
        <f>PRODUCT(H248,100,1/892465944)</f>
        <v>1.8647210139370876E-3</v>
      </c>
      <c r="J248" s="13">
        <v>10491</v>
      </c>
      <c r="K248" s="14">
        <f>PRODUCT(J248,100,1/902339939)</f>
        <v>1.1626438714024382E-3</v>
      </c>
      <c r="L248" s="13">
        <v>3578</v>
      </c>
      <c r="M248" s="14">
        <f>PRODUCT(L248,100,1/472586193)</f>
        <v>7.5711056586031061E-4</v>
      </c>
      <c r="N248" s="14">
        <f>PRODUCT(D248-F248,100,1/F248)</f>
        <v>54.894882140581863</v>
      </c>
      <c r="O248" s="14">
        <f>PRODUCT(F248-H248,100,1/H248)</f>
        <v>-71.704122100709043</v>
      </c>
      <c r="P248" s="14">
        <f>PRODUCT(H248-J248,100,1/J248)</f>
        <v>58.631207701839671</v>
      </c>
      <c r="Q248" s="14">
        <f>PRODUCT(J248-L248,100,1/L248)</f>
        <v>193.2084963666853</v>
      </c>
    </row>
    <row r="249" spans="1:17" s="3" customFormat="1">
      <c r="A249" s="10">
        <v>244</v>
      </c>
      <c r="B249" s="28" t="s">
        <v>496</v>
      </c>
      <c r="C249" s="29" t="s">
        <v>497</v>
      </c>
      <c r="D249" s="13">
        <v>7269</v>
      </c>
      <c r="E249" s="14">
        <f t="shared" si="72"/>
        <v>1.0160178520025403E-3</v>
      </c>
      <c r="F249" s="22"/>
      <c r="G249" s="22"/>
      <c r="H249" s="22"/>
      <c r="I249" s="25"/>
      <c r="J249" s="23"/>
      <c r="K249" s="26"/>
      <c r="L249" s="23"/>
      <c r="M249" s="26"/>
      <c r="N249" s="14"/>
      <c r="O249" s="14"/>
      <c r="P249" s="14"/>
      <c r="Q249" s="26"/>
    </row>
    <row r="250" spans="1:17" s="3" customFormat="1" ht="54">
      <c r="A250" s="10">
        <v>245</v>
      </c>
      <c r="B250" s="11" t="s">
        <v>498</v>
      </c>
      <c r="C250" s="12" t="s">
        <v>499</v>
      </c>
      <c r="D250" s="13">
        <v>7245</v>
      </c>
      <c r="E250" s="14">
        <f t="shared" si="72"/>
        <v>1.0126632738696388E-3</v>
      </c>
      <c r="F250" s="15">
        <v>9626</v>
      </c>
      <c r="G250" s="14">
        <f t="shared" ref="G250:G256" si="83">PRODUCT(F250,1/854820732,100)</f>
        <v>1.1260840594586796E-3</v>
      </c>
      <c r="H250" s="15">
        <v>14521</v>
      </c>
      <c r="I250" s="16">
        <f t="shared" ref="I250:I258" si="84">PRODUCT(H250,100,1/892465944)</f>
        <v>1.6270648866350467E-3</v>
      </c>
      <c r="J250" s="13">
        <v>7483</v>
      </c>
      <c r="K250" s="14">
        <f t="shared" ref="K250:K256" si="85">PRODUCT(J250,100,1/902339939)</f>
        <v>8.2928835093932368E-4</v>
      </c>
      <c r="L250" s="13"/>
      <c r="M250" s="14"/>
      <c r="N250" s="14">
        <f t="shared" ref="N250:N256" si="86">PRODUCT(D250-F250,100,1/F250)</f>
        <v>-24.735092457926449</v>
      </c>
      <c r="O250" s="14">
        <f t="shared" ref="O250:O258" si="87">PRODUCT(F250-H250,100,1/H250)</f>
        <v>-33.709799600578471</v>
      </c>
      <c r="P250" s="14">
        <f t="shared" ref="P250:P256" si="88">PRODUCT(H250-J250,100,1/J250)</f>
        <v>94.05318722437525</v>
      </c>
      <c r="Q250" s="14"/>
    </row>
    <row r="251" spans="1:17" s="3" customFormat="1">
      <c r="A251" s="10">
        <v>246</v>
      </c>
      <c r="B251" s="11" t="s">
        <v>500</v>
      </c>
      <c r="C251" s="12" t="s">
        <v>501</v>
      </c>
      <c r="D251" s="13">
        <v>7128</v>
      </c>
      <c r="E251" s="14">
        <f t="shared" si="72"/>
        <v>9.9630970547174387E-4</v>
      </c>
      <c r="F251" s="15">
        <v>5311</v>
      </c>
      <c r="G251" s="14">
        <f t="shared" si="83"/>
        <v>6.2129985869364718E-4</v>
      </c>
      <c r="H251" s="15">
        <v>776</v>
      </c>
      <c r="I251" s="16">
        <f t="shared" si="84"/>
        <v>8.6950096551807469E-5</v>
      </c>
      <c r="J251" s="13">
        <v>2567</v>
      </c>
      <c r="K251" s="14">
        <f t="shared" si="85"/>
        <v>2.8448258677819647E-4</v>
      </c>
      <c r="L251" s="13">
        <v>3063</v>
      </c>
      <c r="M251" s="14">
        <f>PRODUCT(L251,100,1/472586193)</f>
        <v>6.4813573595028822E-4</v>
      </c>
      <c r="N251" s="14">
        <f t="shared" si="86"/>
        <v>34.212012803615139</v>
      </c>
      <c r="O251" s="14">
        <f t="shared" si="87"/>
        <v>584.40721649484533</v>
      </c>
      <c r="P251" s="14">
        <f t="shared" si="88"/>
        <v>-69.77015971951694</v>
      </c>
      <c r="Q251" s="14">
        <f>PRODUCT(J251-L251,100,1/L251)</f>
        <v>-16.193274567417564</v>
      </c>
    </row>
    <row r="252" spans="1:17" s="3" customFormat="1" ht="54">
      <c r="A252" s="10">
        <v>247</v>
      </c>
      <c r="B252" s="11" t="s">
        <v>502</v>
      </c>
      <c r="C252" s="12" t="s">
        <v>503</v>
      </c>
      <c r="D252" s="13">
        <v>6698</v>
      </c>
      <c r="E252" s="14">
        <f t="shared" si="72"/>
        <v>9.362068472572589E-4</v>
      </c>
      <c r="F252" s="15">
        <v>42706</v>
      </c>
      <c r="G252" s="14">
        <f t="shared" si="83"/>
        <v>4.9959012926700987E-3</v>
      </c>
      <c r="H252" s="15">
        <v>112701</v>
      </c>
      <c r="I252" s="16">
        <f t="shared" si="84"/>
        <v>1.2628044885934605E-2</v>
      </c>
      <c r="J252" s="13">
        <v>12047</v>
      </c>
      <c r="K252" s="14">
        <f t="shared" si="85"/>
        <v>1.3350844265356185E-3</v>
      </c>
      <c r="L252" s="13">
        <v>23497</v>
      </c>
      <c r="M252" s="14">
        <f>PRODUCT(L252,100,1/472586193)</f>
        <v>4.9720030648462039E-3</v>
      </c>
      <c r="N252" s="14">
        <f t="shared" si="86"/>
        <v>-84.316021167985767</v>
      </c>
      <c r="O252" s="14">
        <f t="shared" si="87"/>
        <v>-62.106813604138388</v>
      </c>
      <c r="P252" s="14">
        <f t="shared" si="88"/>
        <v>835.51091558064252</v>
      </c>
      <c r="Q252" s="14">
        <f>PRODUCT(J252-L252,100,1/L252)</f>
        <v>-48.72962505851811</v>
      </c>
    </row>
    <row r="253" spans="1:17" s="3" customFormat="1">
      <c r="A253" s="10">
        <v>248</v>
      </c>
      <c r="B253" s="11" t="s">
        <v>504</v>
      </c>
      <c r="C253" s="12" t="s">
        <v>505</v>
      </c>
      <c r="D253" s="13">
        <v>6510</v>
      </c>
      <c r="E253" s="14">
        <f t="shared" si="72"/>
        <v>9.0992931854953047E-4</v>
      </c>
      <c r="F253" s="15">
        <v>1132</v>
      </c>
      <c r="G253" s="14">
        <f t="shared" si="83"/>
        <v>1.324254264811163E-4</v>
      </c>
      <c r="H253" s="15">
        <v>600</v>
      </c>
      <c r="I253" s="16">
        <f t="shared" si="84"/>
        <v>6.7229456096758359E-5</v>
      </c>
      <c r="J253" s="13">
        <v>16</v>
      </c>
      <c r="K253" s="14">
        <f t="shared" si="85"/>
        <v>1.7731676620378431E-6</v>
      </c>
      <c r="L253" s="13"/>
      <c r="M253" s="14"/>
      <c r="N253" s="14">
        <f t="shared" si="86"/>
        <v>475.08833922261482</v>
      </c>
      <c r="O253" s="14">
        <f t="shared" si="87"/>
        <v>88.666666666666671</v>
      </c>
      <c r="P253" s="14">
        <f t="shared" si="88"/>
        <v>3650</v>
      </c>
      <c r="Q253" s="14"/>
    </row>
    <row r="254" spans="1:17" s="3" customFormat="1" ht="54">
      <c r="A254" s="10">
        <v>249</v>
      </c>
      <c r="B254" s="11" t="s">
        <v>506</v>
      </c>
      <c r="C254" s="12" t="s">
        <v>507</v>
      </c>
      <c r="D254" s="13">
        <v>6330</v>
      </c>
      <c r="E254" s="14">
        <f t="shared" si="72"/>
        <v>8.8476998255276927E-4</v>
      </c>
      <c r="F254" s="15">
        <v>15</v>
      </c>
      <c r="G254" s="14">
        <f t="shared" si="83"/>
        <v>1.7547538844670884E-6</v>
      </c>
      <c r="H254" s="15">
        <v>6340</v>
      </c>
      <c r="I254" s="16">
        <f t="shared" si="84"/>
        <v>7.1039125275574656E-4</v>
      </c>
      <c r="J254" s="13">
        <v>6375</v>
      </c>
      <c r="K254" s="14">
        <f t="shared" si="85"/>
        <v>7.0649649034320314E-4</v>
      </c>
      <c r="L254" s="30"/>
      <c r="M254" s="14"/>
      <c r="N254" s="14">
        <f t="shared" si="86"/>
        <v>42100</v>
      </c>
      <c r="O254" s="14">
        <f t="shared" si="87"/>
        <v>-99.763406940063092</v>
      </c>
      <c r="P254" s="14">
        <f t="shared" si="88"/>
        <v>-0.5490196078431373</v>
      </c>
      <c r="Q254" s="14"/>
    </row>
    <row r="255" spans="1:17" s="3" customFormat="1" ht="40.5">
      <c r="A255" s="10">
        <v>250</v>
      </c>
      <c r="B255" s="11" t="s">
        <v>508</v>
      </c>
      <c r="C255" s="12" t="s">
        <v>509</v>
      </c>
      <c r="D255" s="13">
        <v>6260</v>
      </c>
      <c r="E255" s="14">
        <f t="shared" si="72"/>
        <v>8.7498579633180648E-4</v>
      </c>
      <c r="F255" s="15">
        <v>3064</v>
      </c>
      <c r="G255" s="14">
        <f t="shared" si="83"/>
        <v>3.584377268004773E-4</v>
      </c>
      <c r="H255" s="15">
        <v>1450</v>
      </c>
      <c r="I255" s="16">
        <f t="shared" si="84"/>
        <v>1.6247118556716601E-4</v>
      </c>
      <c r="J255" s="13">
        <v>1044</v>
      </c>
      <c r="K255" s="14">
        <f t="shared" si="85"/>
        <v>1.1569918994796926E-4</v>
      </c>
      <c r="L255" s="13"/>
      <c r="M255" s="14"/>
      <c r="N255" s="14">
        <f t="shared" si="86"/>
        <v>104.30809399477808</v>
      </c>
      <c r="O255" s="14">
        <f t="shared" si="87"/>
        <v>111.31034482758619</v>
      </c>
      <c r="P255" s="14">
        <f t="shared" si="88"/>
        <v>38.888888888888886</v>
      </c>
      <c r="Q255" s="14"/>
    </row>
    <row r="256" spans="1:17" s="3" customFormat="1" ht="54">
      <c r="A256" s="10">
        <v>251</v>
      </c>
      <c r="B256" s="11" t="s">
        <v>510</v>
      </c>
      <c r="C256" s="12" t="s">
        <v>511</v>
      </c>
      <c r="D256" s="13">
        <v>6229</v>
      </c>
      <c r="E256" s="14">
        <f t="shared" si="72"/>
        <v>8.7065279957680881E-4</v>
      </c>
      <c r="F256" s="15">
        <v>3496</v>
      </c>
      <c r="G256" s="14">
        <f t="shared" si="83"/>
        <v>4.0897463867312946E-4</v>
      </c>
      <c r="H256" s="15">
        <v>2256</v>
      </c>
      <c r="I256" s="16">
        <f t="shared" si="84"/>
        <v>2.527827549238114E-4</v>
      </c>
      <c r="J256" s="13">
        <v>298</v>
      </c>
      <c r="K256" s="14">
        <f t="shared" si="85"/>
        <v>3.3025247705454824E-5</v>
      </c>
      <c r="L256" s="13"/>
      <c r="M256" s="14"/>
      <c r="N256" s="14">
        <f t="shared" si="86"/>
        <v>78.175057208237988</v>
      </c>
      <c r="O256" s="14">
        <f t="shared" si="87"/>
        <v>54.964539007092199</v>
      </c>
      <c r="P256" s="14">
        <f t="shared" si="88"/>
        <v>657.04697986577185</v>
      </c>
      <c r="Q256" s="14"/>
    </row>
    <row r="257" spans="1:17" s="3" customFormat="1" ht="54">
      <c r="A257" s="10">
        <v>252</v>
      </c>
      <c r="B257" s="31" t="s">
        <v>512</v>
      </c>
      <c r="C257" s="32" t="s">
        <v>513</v>
      </c>
      <c r="D257" s="13">
        <v>6224</v>
      </c>
      <c r="E257" s="14">
        <f t="shared" si="72"/>
        <v>8.6995392913245427E-4</v>
      </c>
      <c r="F257" s="22"/>
      <c r="G257" s="22"/>
      <c r="H257" s="22">
        <v>5170</v>
      </c>
      <c r="I257" s="25">
        <f t="shared" si="84"/>
        <v>5.7929381336706786E-4</v>
      </c>
      <c r="J257" s="23"/>
      <c r="K257" s="26"/>
      <c r="L257" s="23"/>
      <c r="M257" s="26"/>
      <c r="N257" s="14"/>
      <c r="O257" s="14">
        <f t="shared" si="87"/>
        <v>-100</v>
      </c>
      <c r="P257" s="14"/>
      <c r="Q257" s="26"/>
    </row>
    <row r="258" spans="1:17" s="3" customFormat="1" ht="27">
      <c r="A258" s="10">
        <v>253</v>
      </c>
      <c r="B258" s="11" t="s">
        <v>514</v>
      </c>
      <c r="C258" s="12" t="s">
        <v>515</v>
      </c>
      <c r="D258" s="13">
        <v>6125</v>
      </c>
      <c r="E258" s="14">
        <f t="shared" si="72"/>
        <v>8.5611629433423567E-4</v>
      </c>
      <c r="F258" s="15">
        <v>400944</v>
      </c>
      <c r="G258" s="14">
        <f>PRODUCT(F258,1/854820732,100)</f>
        <v>4.6903869430251488E-2</v>
      </c>
      <c r="H258" s="15">
        <v>7090</v>
      </c>
      <c r="I258" s="16">
        <f t="shared" si="84"/>
        <v>7.944280728766945E-4</v>
      </c>
      <c r="J258" s="13">
        <v>16182</v>
      </c>
      <c r="K258" s="14">
        <f>PRODUCT(J258,100,1/902339939)</f>
        <v>1.7933374441935234E-3</v>
      </c>
      <c r="L258" s="13">
        <v>11236</v>
      </c>
      <c r="M258" s="14">
        <f>PRODUCT(L258,100,1/472586193)</f>
        <v>2.377555706541769E-3</v>
      </c>
      <c r="N258" s="14">
        <f>PRODUCT(D258-F258,100,1/F258)</f>
        <v>-98.472355241629757</v>
      </c>
      <c r="O258" s="14">
        <f t="shared" si="87"/>
        <v>5555.0634696755988</v>
      </c>
      <c r="P258" s="14">
        <f>PRODUCT(H258-J258,100,1/J258)</f>
        <v>-56.18588555184774</v>
      </c>
      <c r="Q258" s="14">
        <f>PRODUCT(J258-L258,100,1/L258)</f>
        <v>44.019223923104313</v>
      </c>
    </row>
    <row r="259" spans="1:17" s="3" customFormat="1">
      <c r="A259" s="10">
        <v>254</v>
      </c>
      <c r="B259" s="28" t="s">
        <v>516</v>
      </c>
      <c r="C259" s="29" t="s">
        <v>517</v>
      </c>
      <c r="D259" s="13">
        <v>5785</v>
      </c>
      <c r="E259" s="14">
        <f t="shared" si="72"/>
        <v>8.0859310411813114E-4</v>
      </c>
      <c r="F259" s="15"/>
      <c r="G259" s="14"/>
      <c r="H259" s="15"/>
      <c r="I259" s="16"/>
      <c r="J259" s="13"/>
      <c r="K259" s="14"/>
      <c r="L259" s="13"/>
      <c r="M259" s="14"/>
      <c r="N259" s="14"/>
      <c r="O259" s="14"/>
      <c r="P259" s="14"/>
      <c r="Q259" s="14"/>
    </row>
    <row r="260" spans="1:17" s="3" customFormat="1" ht="54">
      <c r="A260" s="10">
        <v>255</v>
      </c>
      <c r="B260" s="21" t="s">
        <v>518</v>
      </c>
      <c r="C260" s="12" t="s">
        <v>519</v>
      </c>
      <c r="D260" s="13">
        <v>5765</v>
      </c>
      <c r="E260" s="14">
        <f t="shared" si="72"/>
        <v>8.0579762234071328E-4</v>
      </c>
      <c r="F260" s="15">
        <v>3889</v>
      </c>
      <c r="G260" s="14">
        <f t="shared" ref="G260:G271" si="89">PRODUCT(F260,1/854820732,100)</f>
        <v>4.5494919044616715E-4</v>
      </c>
      <c r="H260" s="22"/>
      <c r="I260" s="16"/>
      <c r="J260" s="23">
        <v>1231</v>
      </c>
      <c r="K260" s="14">
        <f t="shared" ref="K260:K267" si="90">PRODUCT(J260,100,1/902339939)</f>
        <v>1.3642308699803656E-4</v>
      </c>
      <c r="L260" s="23">
        <v>26243</v>
      </c>
      <c r="M260" s="14">
        <f>PRODUCT(L260,100,1/472586193)</f>
        <v>5.5530610899586731E-3</v>
      </c>
      <c r="N260" s="14">
        <f t="shared" ref="N260:N271" si="91">PRODUCT(D260-F260,100,1/F260)</f>
        <v>48.238621753664184</v>
      </c>
      <c r="O260" s="14"/>
      <c r="P260" s="14">
        <f t="shared" ref="P260:P267" si="92">PRODUCT(H260-J260,100,1/J260)</f>
        <v>-100</v>
      </c>
      <c r="Q260" s="14">
        <f>PRODUCT(J260-L260,100,1/L260)</f>
        <v>-95.309225317227458</v>
      </c>
    </row>
    <row r="261" spans="1:17" s="3" customFormat="1">
      <c r="A261" s="10">
        <v>256</v>
      </c>
      <c r="B261" s="11" t="s">
        <v>520</v>
      </c>
      <c r="C261" s="12" t="s">
        <v>521</v>
      </c>
      <c r="D261" s="13">
        <v>5238</v>
      </c>
      <c r="E261" s="14">
        <f t="shared" si="72"/>
        <v>7.3213667750575125E-4</v>
      </c>
      <c r="F261" s="15">
        <v>3404</v>
      </c>
      <c r="G261" s="14">
        <f t="shared" si="89"/>
        <v>3.9821214818173132E-4</v>
      </c>
      <c r="H261" s="15">
        <v>4992</v>
      </c>
      <c r="I261" s="16">
        <f t="shared" ref="I261:I268" si="93">PRODUCT(H261,100,1/892465944)</f>
        <v>5.5934907472502944E-4</v>
      </c>
      <c r="J261" s="13">
        <v>141</v>
      </c>
      <c r="K261" s="14">
        <f t="shared" si="90"/>
        <v>1.5626040021708491E-5</v>
      </c>
      <c r="L261" s="30"/>
      <c r="M261" s="14"/>
      <c r="N261" s="14">
        <f t="shared" si="91"/>
        <v>53.87779083431257</v>
      </c>
      <c r="O261" s="14">
        <f t="shared" ref="O261:O268" si="94">PRODUCT(F261-H261,100,1/H261)</f>
        <v>-31.810897435897434</v>
      </c>
      <c r="P261" s="14">
        <f t="shared" si="92"/>
        <v>3440.4255319148933</v>
      </c>
      <c r="Q261" s="14"/>
    </row>
    <row r="262" spans="1:17" s="3" customFormat="1" ht="27">
      <c r="A262" s="10">
        <v>257</v>
      </c>
      <c r="B262" s="11" t="s">
        <v>522</v>
      </c>
      <c r="C262" s="12" t="s">
        <v>523</v>
      </c>
      <c r="D262" s="13">
        <v>5203</v>
      </c>
      <c r="E262" s="14">
        <f t="shared" si="72"/>
        <v>7.2724458439526985E-4</v>
      </c>
      <c r="F262" s="15">
        <v>720</v>
      </c>
      <c r="G262" s="14">
        <f t="shared" si="89"/>
        <v>8.4228186454420257E-5</v>
      </c>
      <c r="H262" s="15">
        <v>5085</v>
      </c>
      <c r="I262" s="16">
        <f t="shared" si="93"/>
        <v>5.6976964042002704E-4</v>
      </c>
      <c r="J262" s="13">
        <v>19004</v>
      </c>
      <c r="K262" s="14">
        <f t="shared" si="90"/>
        <v>2.1060798905854481E-3</v>
      </c>
      <c r="L262" s="13">
        <v>3024</v>
      </c>
      <c r="M262" s="14">
        <f>PRODUCT(L262,100,1/472586193)</f>
        <v>6.3988327310273319E-4</v>
      </c>
      <c r="N262" s="14">
        <f t="shared" si="91"/>
        <v>622.63888888888891</v>
      </c>
      <c r="O262" s="14">
        <f t="shared" si="94"/>
        <v>-85.840707964601776</v>
      </c>
      <c r="P262" s="14">
        <f t="shared" si="92"/>
        <v>-73.242475268364558</v>
      </c>
      <c r="Q262" s="14">
        <f>PRODUCT(J262-L262,100,1/L262)</f>
        <v>528.43915343915342</v>
      </c>
    </row>
    <row r="263" spans="1:17" s="3" customFormat="1" ht="54">
      <c r="A263" s="10">
        <v>258</v>
      </c>
      <c r="B263" s="11" t="s">
        <v>524</v>
      </c>
      <c r="C263" s="12" t="s">
        <v>525</v>
      </c>
      <c r="D263" s="13">
        <v>5140</v>
      </c>
      <c r="E263" s="14">
        <f t="shared" ref="E263:E326" si="95">PRODUCT(D263,1/715440185,100)</f>
        <v>7.1843881679640347E-4</v>
      </c>
      <c r="F263" s="15">
        <v>6410</v>
      </c>
      <c r="G263" s="14">
        <f t="shared" si="89"/>
        <v>7.4986482662893581E-4</v>
      </c>
      <c r="H263" s="15">
        <v>6564</v>
      </c>
      <c r="I263" s="16">
        <f t="shared" si="93"/>
        <v>7.3549024969853636E-4</v>
      </c>
      <c r="J263" s="13">
        <v>834</v>
      </c>
      <c r="K263" s="14">
        <f t="shared" si="90"/>
        <v>9.2426364383722576E-5</v>
      </c>
      <c r="L263" s="13">
        <v>1236</v>
      </c>
      <c r="M263" s="14">
        <f>PRODUCT(L263,100,1/472586193)</f>
        <v>2.6153959178405365E-4</v>
      </c>
      <c r="N263" s="14">
        <f t="shared" si="91"/>
        <v>-19.812792511700469</v>
      </c>
      <c r="O263" s="14">
        <f t="shared" si="94"/>
        <v>-2.3461304082876295</v>
      </c>
      <c r="P263" s="14">
        <f t="shared" si="92"/>
        <v>687.05035971223015</v>
      </c>
      <c r="Q263" s="14">
        <f>PRODUCT(J263-L263,100,1/L263)</f>
        <v>-32.524271844660198</v>
      </c>
    </row>
    <row r="264" spans="1:17" s="3" customFormat="1" ht="40.5">
      <c r="A264" s="10">
        <v>259</v>
      </c>
      <c r="B264" s="11" t="s">
        <v>526</v>
      </c>
      <c r="C264" s="12" t="s">
        <v>527</v>
      </c>
      <c r="D264" s="13">
        <v>5075</v>
      </c>
      <c r="E264" s="14">
        <f t="shared" si="95"/>
        <v>7.0935350101979523E-4</v>
      </c>
      <c r="F264" s="15">
        <v>1557</v>
      </c>
      <c r="G264" s="14">
        <f t="shared" si="89"/>
        <v>1.8214345320768379E-4</v>
      </c>
      <c r="H264" s="15">
        <v>1455</v>
      </c>
      <c r="I264" s="16">
        <f t="shared" si="93"/>
        <v>1.63031431034639E-4</v>
      </c>
      <c r="J264" s="13">
        <v>3559</v>
      </c>
      <c r="K264" s="14">
        <f t="shared" si="90"/>
        <v>3.9441898182454273E-4</v>
      </c>
      <c r="L264" s="13">
        <v>8638</v>
      </c>
      <c r="M264" s="14">
        <f>PRODUCT(L264,100,1/472586193)</f>
        <v>1.8278147199277148E-3</v>
      </c>
      <c r="N264" s="14">
        <f t="shared" si="91"/>
        <v>225.94733461785484</v>
      </c>
      <c r="O264" s="14">
        <f t="shared" si="94"/>
        <v>7.0103092783505163</v>
      </c>
      <c r="P264" s="14">
        <f t="shared" si="92"/>
        <v>-59.117729699353752</v>
      </c>
      <c r="Q264" s="14">
        <f>PRODUCT(J264-L264,100,1/L264)</f>
        <v>-58.798332947441537</v>
      </c>
    </row>
    <row r="265" spans="1:17" s="3" customFormat="1" ht="54">
      <c r="A265" s="10">
        <v>260</v>
      </c>
      <c r="B265" s="11" t="s">
        <v>528</v>
      </c>
      <c r="C265" s="12" t="s">
        <v>529</v>
      </c>
      <c r="D265" s="13">
        <v>5000</v>
      </c>
      <c r="E265" s="14">
        <f t="shared" si="95"/>
        <v>6.9887044435447811E-4</v>
      </c>
      <c r="F265" s="15">
        <v>55</v>
      </c>
      <c r="G265" s="14">
        <f t="shared" si="89"/>
        <v>6.4340975763793238E-6</v>
      </c>
      <c r="H265" s="15">
        <v>326</v>
      </c>
      <c r="I265" s="16">
        <f t="shared" si="93"/>
        <v>3.6528004479238703E-5</v>
      </c>
      <c r="J265" s="13">
        <v>200</v>
      </c>
      <c r="K265" s="14">
        <f t="shared" si="90"/>
        <v>2.2164595775473037E-5</v>
      </c>
      <c r="L265" s="30"/>
      <c r="M265" s="14"/>
      <c r="N265" s="14">
        <f t="shared" si="91"/>
        <v>8990.9090909090901</v>
      </c>
      <c r="O265" s="14">
        <f t="shared" si="94"/>
        <v>-83.128834355828218</v>
      </c>
      <c r="P265" s="14">
        <f t="shared" si="92"/>
        <v>63</v>
      </c>
      <c r="Q265" s="14"/>
    </row>
    <row r="266" spans="1:17" s="3" customFormat="1" ht="54">
      <c r="A266" s="10">
        <v>261</v>
      </c>
      <c r="B266" s="11" t="s">
        <v>530</v>
      </c>
      <c r="C266" s="12" t="s">
        <v>531</v>
      </c>
      <c r="D266" s="13">
        <v>4875</v>
      </c>
      <c r="E266" s="14">
        <f t="shared" si="95"/>
        <v>6.8139868324561606E-4</v>
      </c>
      <c r="F266" s="15">
        <v>36</v>
      </c>
      <c r="G266" s="14">
        <f t="shared" si="89"/>
        <v>4.2114093227210128E-6</v>
      </c>
      <c r="H266" s="15">
        <v>671</v>
      </c>
      <c r="I266" s="16">
        <f t="shared" si="93"/>
        <v>7.5184941734874751E-5</v>
      </c>
      <c r="J266" s="13">
        <v>2069</v>
      </c>
      <c r="K266" s="14">
        <f t="shared" si="90"/>
        <v>2.2929274329726857E-4</v>
      </c>
      <c r="L266" s="13">
        <v>187</v>
      </c>
      <c r="M266" s="14">
        <f>PRODUCT(L266,100,1/472586193)</f>
        <v>3.9569501345969283E-5</v>
      </c>
      <c r="N266" s="14">
        <f t="shared" si="91"/>
        <v>13441.666666666666</v>
      </c>
      <c r="O266" s="14">
        <f t="shared" si="94"/>
        <v>-94.634873323397912</v>
      </c>
      <c r="P266" s="14">
        <f t="shared" si="92"/>
        <v>-67.56887385210247</v>
      </c>
      <c r="Q266" s="14">
        <f>PRODUCT(J266-L266,100,1/L266)</f>
        <v>1006.4171122994652</v>
      </c>
    </row>
    <row r="267" spans="1:17" s="3" customFormat="1" ht="40.5">
      <c r="A267" s="10">
        <v>262</v>
      </c>
      <c r="B267" s="11" t="s">
        <v>532</v>
      </c>
      <c r="C267" s="12" t="s">
        <v>533</v>
      </c>
      <c r="D267" s="13">
        <v>4842</v>
      </c>
      <c r="E267" s="14">
        <f t="shared" si="95"/>
        <v>6.7678613831287653E-4</v>
      </c>
      <c r="F267" s="15">
        <v>8316</v>
      </c>
      <c r="G267" s="14">
        <f t="shared" si="89"/>
        <v>9.7283555354855391E-4</v>
      </c>
      <c r="H267" s="15">
        <v>147538</v>
      </c>
      <c r="I267" s="16">
        <f t="shared" si="93"/>
        <v>1.653149915600589E-2</v>
      </c>
      <c r="J267" s="13">
        <v>30534</v>
      </c>
      <c r="K267" s="14">
        <f t="shared" si="90"/>
        <v>3.3838688370414686E-3</v>
      </c>
      <c r="L267" s="13">
        <v>4245</v>
      </c>
      <c r="M267" s="14">
        <f>PRODUCT(L267,100,1/472586193)</f>
        <v>8.9824884071465028E-4</v>
      </c>
      <c r="N267" s="14">
        <f t="shared" si="91"/>
        <v>-41.774891774891778</v>
      </c>
      <c r="O267" s="14">
        <f t="shared" si="94"/>
        <v>-94.363486017161691</v>
      </c>
      <c r="P267" s="14">
        <f t="shared" si="92"/>
        <v>383.19250671382719</v>
      </c>
      <c r="Q267" s="14">
        <f>PRODUCT(J267-L267,100,1/L267)</f>
        <v>619.29328621908132</v>
      </c>
    </row>
    <row r="268" spans="1:17" s="3" customFormat="1" ht="40.5">
      <c r="A268" s="10">
        <v>263</v>
      </c>
      <c r="B268" s="20" t="s">
        <v>534</v>
      </c>
      <c r="C268" s="18" t="s">
        <v>535</v>
      </c>
      <c r="D268" s="13">
        <v>4511</v>
      </c>
      <c r="E268" s="14">
        <f t="shared" si="95"/>
        <v>6.3052091489661016E-4</v>
      </c>
      <c r="F268" s="15">
        <v>50</v>
      </c>
      <c r="G268" s="14">
        <f t="shared" si="89"/>
        <v>5.8491796148902949E-6</v>
      </c>
      <c r="H268" s="15">
        <v>1490</v>
      </c>
      <c r="I268" s="16">
        <f t="shared" si="93"/>
        <v>1.669531493069499E-4</v>
      </c>
      <c r="J268" s="13"/>
      <c r="K268" s="14"/>
      <c r="L268" s="13"/>
      <c r="M268" s="14"/>
      <c r="N268" s="14">
        <f t="shared" si="91"/>
        <v>8922</v>
      </c>
      <c r="O268" s="14">
        <f t="shared" si="94"/>
        <v>-96.644295302013418</v>
      </c>
      <c r="P268" s="14"/>
      <c r="Q268" s="14"/>
    </row>
    <row r="269" spans="1:17" s="3" customFormat="1" ht="27">
      <c r="A269" s="10">
        <v>264</v>
      </c>
      <c r="B269" s="21" t="s">
        <v>536</v>
      </c>
      <c r="C269" s="12" t="s">
        <v>537</v>
      </c>
      <c r="D269" s="13">
        <v>4123</v>
      </c>
      <c r="E269" s="14">
        <f t="shared" si="95"/>
        <v>5.7628856841470256E-4</v>
      </c>
      <c r="F269" s="15">
        <v>2400</v>
      </c>
      <c r="G269" s="14">
        <f t="shared" si="89"/>
        <v>2.8076062151473417E-4</v>
      </c>
      <c r="H269" s="22"/>
      <c r="I269" s="16"/>
      <c r="J269" s="23">
        <v>97</v>
      </c>
      <c r="K269" s="14">
        <f>PRODUCT(J269,100,1/902339939)</f>
        <v>1.0749828951104423E-5</v>
      </c>
      <c r="L269" s="23">
        <v>104188</v>
      </c>
      <c r="M269" s="14">
        <f>PRODUCT(L269,100,1/472586193)</f>
        <v>2.2046348696437686E-2</v>
      </c>
      <c r="N269" s="14">
        <f t="shared" si="91"/>
        <v>71.791666666666671</v>
      </c>
      <c r="O269" s="14"/>
      <c r="P269" s="14">
        <f>PRODUCT(H269-J269,100,1/J269)</f>
        <v>-100</v>
      </c>
      <c r="Q269" s="14">
        <f>PRODUCT(J269-L269,100,1/L269)</f>
        <v>-99.906899067071066</v>
      </c>
    </row>
    <row r="270" spans="1:17" s="3" customFormat="1" ht="40.5">
      <c r="A270" s="10">
        <v>265</v>
      </c>
      <c r="B270" s="21" t="s">
        <v>538</v>
      </c>
      <c r="C270" s="12" t="s">
        <v>539</v>
      </c>
      <c r="D270" s="13">
        <v>4112</v>
      </c>
      <c r="E270" s="14">
        <f t="shared" si="95"/>
        <v>5.7475105343712276E-4</v>
      </c>
      <c r="F270" s="15">
        <v>2340</v>
      </c>
      <c r="G270" s="14">
        <f t="shared" si="89"/>
        <v>2.7374160597686578E-4</v>
      </c>
      <c r="H270" s="22"/>
      <c r="I270" s="16"/>
      <c r="J270" s="23">
        <v>7554</v>
      </c>
      <c r="K270" s="14">
        <f>PRODUCT(J270,100,1/902339939)</f>
        <v>8.371567824396166E-4</v>
      </c>
      <c r="L270" s="27"/>
      <c r="M270" s="14"/>
      <c r="N270" s="14">
        <f t="shared" si="91"/>
        <v>75.726495726495727</v>
      </c>
      <c r="O270" s="14"/>
      <c r="P270" s="14">
        <f>PRODUCT(H270-J270,100,1/J270)</f>
        <v>-100</v>
      </c>
      <c r="Q270" s="14"/>
    </row>
    <row r="271" spans="1:17" s="3" customFormat="1" ht="27">
      <c r="A271" s="10">
        <v>266</v>
      </c>
      <c r="B271" s="11" t="s">
        <v>540</v>
      </c>
      <c r="C271" s="12" t="s">
        <v>541</v>
      </c>
      <c r="D271" s="13">
        <v>3814</v>
      </c>
      <c r="E271" s="14">
        <f t="shared" si="95"/>
        <v>5.3309837495359592E-4</v>
      </c>
      <c r="F271" s="15">
        <v>64</v>
      </c>
      <c r="G271" s="14">
        <f t="shared" si="89"/>
        <v>7.4869499070595779E-6</v>
      </c>
      <c r="H271" s="15">
        <v>124</v>
      </c>
      <c r="I271" s="16">
        <f>PRODUCT(H271,100,1/892465944)</f>
        <v>1.389408759333006E-5</v>
      </c>
      <c r="J271" s="13">
        <v>197</v>
      </c>
      <c r="K271" s="14">
        <f>PRODUCT(J271,100,1/902339939)</f>
        <v>2.1832126838840941E-5</v>
      </c>
      <c r="L271" s="13"/>
      <c r="M271" s="14"/>
      <c r="N271" s="14">
        <f t="shared" si="91"/>
        <v>5859.375</v>
      </c>
      <c r="O271" s="14">
        <f>PRODUCT(F271-H271,100,1/H271)</f>
        <v>-48.387096774193544</v>
      </c>
      <c r="P271" s="14">
        <f>PRODUCT(H271-J271,100,1/J271)</f>
        <v>-37.055837563451774</v>
      </c>
      <c r="Q271" s="14"/>
    </row>
    <row r="272" spans="1:17" s="3" customFormat="1">
      <c r="A272" s="10">
        <v>267</v>
      </c>
      <c r="B272" s="21" t="s">
        <v>542</v>
      </c>
      <c r="C272" s="24" t="s">
        <v>543</v>
      </c>
      <c r="D272" s="13">
        <v>3708</v>
      </c>
      <c r="E272" s="14">
        <f t="shared" si="95"/>
        <v>5.1828232153328091E-4</v>
      </c>
      <c r="F272" s="22"/>
      <c r="G272" s="22"/>
      <c r="H272" s="22"/>
      <c r="I272" s="25"/>
      <c r="J272" s="23">
        <v>669</v>
      </c>
      <c r="K272" s="26">
        <f>PRODUCT(J272,100,1/902339939)</f>
        <v>7.4140572868957314E-5</v>
      </c>
      <c r="L272" s="27"/>
      <c r="M272" s="26"/>
      <c r="N272" s="14"/>
      <c r="O272" s="14"/>
      <c r="P272" s="14">
        <f>PRODUCT(H272-J272,100,1/J272)</f>
        <v>-100</v>
      </c>
      <c r="Q272" s="26"/>
    </row>
    <row r="273" spans="1:17" s="3" customFormat="1" ht="27">
      <c r="A273" s="10">
        <v>268</v>
      </c>
      <c r="B273" s="31" t="s">
        <v>544</v>
      </c>
      <c r="C273" s="32" t="s">
        <v>545</v>
      </c>
      <c r="D273" s="13">
        <v>3616</v>
      </c>
      <c r="E273" s="14">
        <f t="shared" si="95"/>
        <v>5.0542310535715851E-4</v>
      </c>
      <c r="F273" s="22"/>
      <c r="G273" s="22"/>
      <c r="H273" s="22">
        <v>13219</v>
      </c>
      <c r="I273" s="25">
        <f>PRODUCT(H273,100,1/892465944)</f>
        <v>1.481176966905081E-3</v>
      </c>
      <c r="J273" s="23"/>
      <c r="K273" s="26"/>
      <c r="L273" s="27"/>
      <c r="M273" s="26"/>
      <c r="N273" s="14"/>
      <c r="O273" s="14">
        <f>PRODUCT(F273-H273,100,1/H273)</f>
        <v>-100</v>
      </c>
      <c r="P273" s="14"/>
      <c r="Q273" s="26"/>
    </row>
    <row r="274" spans="1:17" s="3" customFormat="1" ht="40.5">
      <c r="A274" s="10">
        <v>269</v>
      </c>
      <c r="B274" s="11" t="s">
        <v>546</v>
      </c>
      <c r="C274" s="12" t="s">
        <v>547</v>
      </c>
      <c r="D274" s="13">
        <v>3569</v>
      </c>
      <c r="E274" s="14">
        <f t="shared" si="95"/>
        <v>4.9885372318022648E-4</v>
      </c>
      <c r="F274" s="15">
        <v>3090</v>
      </c>
      <c r="G274" s="14">
        <f>PRODUCT(F274,1/854820732,100)</f>
        <v>3.6147930020022026E-4</v>
      </c>
      <c r="H274" s="15">
        <v>45</v>
      </c>
      <c r="I274" s="16">
        <f>PRODUCT(H274,100,1/892465944)</f>
        <v>5.0422092072568761E-6</v>
      </c>
      <c r="J274" s="13">
        <v>1129</v>
      </c>
      <c r="K274" s="14">
        <f>PRODUCT(J274,100,1/902339939)</f>
        <v>1.251191431525453E-4</v>
      </c>
      <c r="L274" s="13"/>
      <c r="M274" s="14"/>
      <c r="N274" s="14">
        <f>PRODUCT(D274-F274,100,1/F274)</f>
        <v>15.501618122977346</v>
      </c>
      <c r="O274" s="14">
        <f>PRODUCT(F274-H274,100,1/H274)</f>
        <v>6766.666666666667</v>
      </c>
      <c r="P274" s="14">
        <f>PRODUCT(H274-J274,100,1/J274)</f>
        <v>-96.014171833480958</v>
      </c>
      <c r="Q274" s="14"/>
    </row>
    <row r="275" spans="1:17" s="3" customFormat="1">
      <c r="A275" s="10">
        <v>270</v>
      </c>
      <c r="B275" s="11" t="s">
        <v>548</v>
      </c>
      <c r="C275" s="12" t="s">
        <v>549</v>
      </c>
      <c r="D275" s="13">
        <v>3555</v>
      </c>
      <c r="E275" s="14">
        <f t="shared" si="95"/>
        <v>4.9689688593603388E-4</v>
      </c>
      <c r="F275" s="15">
        <v>5379</v>
      </c>
      <c r="G275" s="14">
        <f>PRODUCT(F275,1/854820732,100)</f>
        <v>6.2925474296989794E-4</v>
      </c>
      <c r="H275" s="15">
        <v>923</v>
      </c>
      <c r="I275" s="16">
        <f>PRODUCT(H275,100,1/892465944)</f>
        <v>1.0342131329551327E-4</v>
      </c>
      <c r="J275" s="13">
        <v>6163</v>
      </c>
      <c r="K275" s="14">
        <f>PRODUCT(J275,100,1/902339939)</f>
        <v>6.8300201882120169E-4</v>
      </c>
      <c r="L275" s="13">
        <v>3236</v>
      </c>
      <c r="M275" s="14">
        <f>PRODUCT(L275,100,1/472586193)</f>
        <v>6.8474281473559671E-4</v>
      </c>
      <c r="N275" s="14">
        <f>PRODUCT(D275-F275,100,1/F275)</f>
        <v>-33.90964863357501</v>
      </c>
      <c r="O275" s="14">
        <f>PRODUCT(F275-H275,100,1/H275)</f>
        <v>482.77356446370527</v>
      </c>
      <c r="P275" s="14">
        <f>PRODUCT(H275-J275,100,1/J275)</f>
        <v>-85.023527502839528</v>
      </c>
      <c r="Q275" s="14">
        <f>PRODUCT(J275-L275,100,1/L275)</f>
        <v>90.451174289245969</v>
      </c>
    </row>
    <row r="276" spans="1:17" s="3" customFormat="1">
      <c r="A276" s="10">
        <v>271</v>
      </c>
      <c r="B276" s="21" t="s">
        <v>550</v>
      </c>
      <c r="C276" s="12" t="s">
        <v>551</v>
      </c>
      <c r="D276" s="13">
        <v>3515</v>
      </c>
      <c r="E276" s="14">
        <f t="shared" si="95"/>
        <v>4.9130592238119805E-4</v>
      </c>
      <c r="F276" s="15">
        <v>1098</v>
      </c>
      <c r="G276" s="14">
        <f>PRODUCT(F276,1/854820732,100)</f>
        <v>1.2844798434299089E-4</v>
      </c>
      <c r="H276" s="22"/>
      <c r="I276" s="16"/>
      <c r="J276" s="23">
        <v>3275</v>
      </c>
      <c r="K276" s="14">
        <f>PRODUCT(J276,100,1/902339939)</f>
        <v>3.6294525582337099E-4</v>
      </c>
      <c r="L276" s="27"/>
      <c r="M276" s="14"/>
      <c r="N276" s="14">
        <f>PRODUCT(D276-F276,100,1/F276)</f>
        <v>220.12750455373407</v>
      </c>
      <c r="O276" s="14"/>
      <c r="P276" s="14">
        <f>PRODUCT(H276-J276,100,1/J276)</f>
        <v>-100</v>
      </c>
      <c r="Q276" s="14"/>
    </row>
    <row r="277" spans="1:17" s="3" customFormat="1">
      <c r="A277" s="10">
        <v>272</v>
      </c>
      <c r="B277" s="28" t="s">
        <v>552</v>
      </c>
      <c r="C277" s="29" t="s">
        <v>553</v>
      </c>
      <c r="D277" s="13">
        <v>3496</v>
      </c>
      <c r="E277" s="14">
        <f t="shared" si="95"/>
        <v>4.8865021469265101E-4</v>
      </c>
      <c r="F277" s="22"/>
      <c r="G277" s="22"/>
      <c r="H277" s="22"/>
      <c r="I277" s="25"/>
      <c r="J277" s="23"/>
      <c r="K277" s="26"/>
      <c r="L277" s="23"/>
      <c r="M277" s="26"/>
      <c r="N277" s="14"/>
      <c r="O277" s="14"/>
      <c r="P277" s="14"/>
      <c r="Q277" s="26"/>
    </row>
    <row r="278" spans="1:17" s="3" customFormat="1" ht="54">
      <c r="A278" s="10">
        <v>273</v>
      </c>
      <c r="B278" s="11" t="s">
        <v>554</v>
      </c>
      <c r="C278" s="12" t="s">
        <v>555</v>
      </c>
      <c r="D278" s="13">
        <v>3444</v>
      </c>
      <c r="E278" s="14">
        <f t="shared" si="95"/>
        <v>4.8138196207136449E-4</v>
      </c>
      <c r="F278" s="15">
        <v>612</v>
      </c>
      <c r="G278" s="14">
        <f>PRODUCT(F278,1/854820732,100)</f>
        <v>7.1593958486257205E-5</v>
      </c>
      <c r="H278" s="15">
        <v>6657</v>
      </c>
      <c r="I278" s="16">
        <f t="shared" ref="I278:I285" si="96">PRODUCT(H278,100,1/892465944)</f>
        <v>7.4591081539353396E-4</v>
      </c>
      <c r="J278" s="13">
        <v>4844</v>
      </c>
      <c r="K278" s="14">
        <f>PRODUCT(J278,100,1/902339939)</f>
        <v>5.3682650968195703E-4</v>
      </c>
      <c r="L278" s="13"/>
      <c r="M278" s="14"/>
      <c r="N278" s="14">
        <f>PRODUCT(D278-F278,100,1/F278)</f>
        <v>462.74509803921569</v>
      </c>
      <c r="O278" s="14">
        <f t="shared" ref="O278:O285" si="97">PRODUCT(F278-H278,100,1/H278)</f>
        <v>-90.806669671022988</v>
      </c>
      <c r="P278" s="14">
        <f>PRODUCT(H278-J278,100,1/J278)</f>
        <v>37.427745664739881</v>
      </c>
      <c r="Q278" s="14"/>
    </row>
    <row r="279" spans="1:17" s="3" customFormat="1" ht="54">
      <c r="A279" s="10">
        <v>274</v>
      </c>
      <c r="B279" s="11" t="s">
        <v>556</v>
      </c>
      <c r="C279" s="12" t="s">
        <v>557</v>
      </c>
      <c r="D279" s="13">
        <v>3306</v>
      </c>
      <c r="E279" s="14">
        <f t="shared" si="95"/>
        <v>4.6209313780718093E-4</v>
      </c>
      <c r="F279" s="15">
        <v>1165</v>
      </c>
      <c r="G279" s="14">
        <f>PRODUCT(F279,1/854820732,100)</f>
        <v>1.3628588502694389E-4</v>
      </c>
      <c r="H279" s="15">
        <v>2238</v>
      </c>
      <c r="I279" s="16">
        <f t="shared" si="96"/>
        <v>2.5076587124090864E-4</v>
      </c>
      <c r="J279" s="13">
        <v>1771</v>
      </c>
      <c r="K279" s="14">
        <f>PRODUCT(J279,100,1/902339939)</f>
        <v>1.9626749559181376E-4</v>
      </c>
      <c r="L279" s="13">
        <v>102491</v>
      </c>
      <c r="M279" s="14">
        <f>PRODUCT(L279,100,1/472586193)</f>
        <v>2.1687260761763302E-2</v>
      </c>
      <c r="N279" s="14">
        <f>PRODUCT(D279-F279,100,1/F279)</f>
        <v>183.77682403433477</v>
      </c>
      <c r="O279" s="14">
        <f t="shared" si="97"/>
        <v>-47.944593386952633</v>
      </c>
      <c r="P279" s="14">
        <f>PRODUCT(H279-J279,100,1/J279)</f>
        <v>26.369282891022021</v>
      </c>
      <c r="Q279" s="14">
        <f>PRODUCT(J279-L279,100,1/L279)</f>
        <v>-98.272043398932581</v>
      </c>
    </row>
    <row r="280" spans="1:17" s="3" customFormat="1" ht="27">
      <c r="A280" s="10">
        <v>275</v>
      </c>
      <c r="B280" s="11" t="s">
        <v>558</v>
      </c>
      <c r="C280" s="12" t="s">
        <v>559</v>
      </c>
      <c r="D280" s="13">
        <v>2997</v>
      </c>
      <c r="E280" s="14">
        <f t="shared" si="95"/>
        <v>4.1890294434607413E-4</v>
      </c>
      <c r="F280" s="15">
        <v>1362</v>
      </c>
      <c r="G280" s="14">
        <f>PRODUCT(F280,1/854820732,100)</f>
        <v>1.5933165270961164E-4</v>
      </c>
      <c r="H280" s="15">
        <v>4115</v>
      </c>
      <c r="I280" s="16">
        <f t="shared" si="96"/>
        <v>4.6108201973026769E-4</v>
      </c>
      <c r="J280" s="13">
        <v>30264</v>
      </c>
      <c r="K280" s="14">
        <f>PRODUCT(J280,100,1/902339939)</f>
        <v>3.3539466327445803E-3</v>
      </c>
      <c r="L280" s="13">
        <v>10796</v>
      </c>
      <c r="M280" s="14">
        <f>PRODUCT(L280,100,1/472586193)</f>
        <v>2.2844509974924297E-3</v>
      </c>
      <c r="N280" s="14">
        <f>PRODUCT(D280-F280,100,1/F280)</f>
        <v>120.04405286343612</v>
      </c>
      <c r="O280" s="14">
        <f t="shared" si="97"/>
        <v>-66.901579586877276</v>
      </c>
      <c r="P280" s="14">
        <f>PRODUCT(H280-J280,100,1/J280)</f>
        <v>-86.402987047316941</v>
      </c>
      <c r="Q280" s="14">
        <f>PRODUCT(J280-L280,100,1/L280)</f>
        <v>180.32604668395703</v>
      </c>
    </row>
    <row r="281" spans="1:17" s="3" customFormat="1" ht="27">
      <c r="A281" s="10">
        <v>276</v>
      </c>
      <c r="B281" s="11" t="s">
        <v>560</v>
      </c>
      <c r="C281" s="12" t="s">
        <v>561</v>
      </c>
      <c r="D281" s="13">
        <v>2900</v>
      </c>
      <c r="E281" s="14">
        <f t="shared" si="95"/>
        <v>4.0534485772559728E-4</v>
      </c>
      <c r="F281" s="15">
        <v>19330</v>
      </c>
      <c r="G281" s="14">
        <f>PRODUCT(F281,1/854820732,100)</f>
        <v>2.2612928391165881E-3</v>
      </c>
      <c r="H281" s="15">
        <v>2400</v>
      </c>
      <c r="I281" s="16">
        <f t="shared" si="96"/>
        <v>2.6891782438703344E-4</v>
      </c>
      <c r="J281" s="13">
        <v>1</v>
      </c>
      <c r="K281" s="14">
        <f>PRODUCT(J281,100,1/902339939)</f>
        <v>1.108229788773652E-7</v>
      </c>
      <c r="L281" s="13">
        <v>5700</v>
      </c>
      <c r="M281" s="14">
        <f>PRODUCT(L281,100,1/472586193)</f>
        <v>1.2061291854118979E-3</v>
      </c>
      <c r="N281" s="14">
        <f>PRODUCT(D281-F281,100,1/F281)</f>
        <v>-84.997413347128813</v>
      </c>
      <c r="O281" s="14">
        <f t="shared" si="97"/>
        <v>705.41666666666674</v>
      </c>
      <c r="P281" s="14">
        <f>PRODUCT(H281-J281,100,1/J281)</f>
        <v>239900</v>
      </c>
      <c r="Q281" s="14">
        <f>PRODUCT(J281-L281,100,1/L281)</f>
        <v>-99.982456140350877</v>
      </c>
    </row>
    <row r="282" spans="1:17" s="3" customFormat="1" ht="54">
      <c r="A282" s="10">
        <v>277</v>
      </c>
      <c r="B282" s="20" t="s">
        <v>562</v>
      </c>
      <c r="C282" s="18" t="s">
        <v>563</v>
      </c>
      <c r="D282" s="13">
        <v>2764</v>
      </c>
      <c r="E282" s="14">
        <f t="shared" si="95"/>
        <v>3.8633558163915543E-4</v>
      </c>
      <c r="F282" s="15">
        <v>126</v>
      </c>
      <c r="G282" s="14">
        <f>PRODUCT(F282,1/854820732,100)</f>
        <v>1.4739932629523545E-5</v>
      </c>
      <c r="H282" s="15">
        <v>10046</v>
      </c>
      <c r="I282" s="16">
        <f t="shared" si="96"/>
        <v>1.1256451932467239E-3</v>
      </c>
      <c r="J282" s="13"/>
      <c r="K282" s="14"/>
      <c r="L282" s="13"/>
      <c r="M282" s="14"/>
      <c r="N282" s="14">
        <f>PRODUCT(D282-F282,100,1/F282)</f>
        <v>2093.6507936507937</v>
      </c>
      <c r="O282" s="14">
        <f t="shared" si="97"/>
        <v>-98.745769460481782</v>
      </c>
      <c r="P282" s="14"/>
      <c r="Q282" s="14"/>
    </row>
    <row r="283" spans="1:17" s="3" customFormat="1">
      <c r="A283" s="10">
        <v>278</v>
      </c>
      <c r="B283" s="21" t="s">
        <v>564</v>
      </c>
      <c r="C283" s="24" t="s">
        <v>565</v>
      </c>
      <c r="D283" s="13">
        <v>2723</v>
      </c>
      <c r="E283" s="14">
        <f t="shared" si="95"/>
        <v>3.8060484399544877E-4</v>
      </c>
      <c r="F283" s="22"/>
      <c r="G283" s="22"/>
      <c r="H283" s="22">
        <v>3</v>
      </c>
      <c r="I283" s="25">
        <f t="shared" si="96"/>
        <v>3.3614728048379174E-7</v>
      </c>
      <c r="J283" s="23">
        <v>412</v>
      </c>
      <c r="K283" s="26">
        <f>PRODUCT(J283,100,1/902339939)</f>
        <v>4.5659067297474462E-5</v>
      </c>
      <c r="L283" s="23"/>
      <c r="M283" s="26"/>
      <c r="N283" s="14"/>
      <c r="O283" s="14">
        <f t="shared" si="97"/>
        <v>-100</v>
      </c>
      <c r="P283" s="14">
        <f>PRODUCT(H283-J283,100,1/J283)</f>
        <v>-99.271844660194162</v>
      </c>
      <c r="Q283" s="26"/>
    </row>
    <row r="284" spans="1:17" s="3" customFormat="1" ht="54">
      <c r="A284" s="10">
        <v>279</v>
      </c>
      <c r="B284" s="11" t="s">
        <v>566</v>
      </c>
      <c r="C284" s="12" t="s">
        <v>567</v>
      </c>
      <c r="D284" s="13">
        <v>2688</v>
      </c>
      <c r="E284" s="14">
        <f t="shared" si="95"/>
        <v>3.7571275088496743E-4</v>
      </c>
      <c r="F284" s="15">
        <v>1236</v>
      </c>
      <c r="G284" s="14">
        <f>PRODUCT(F284,1/854820732,100)</f>
        <v>1.445917200800881E-4</v>
      </c>
      <c r="H284" s="15">
        <v>313</v>
      </c>
      <c r="I284" s="16">
        <f t="shared" si="96"/>
        <v>3.5071366263808938E-5</v>
      </c>
      <c r="J284" s="13">
        <v>47</v>
      </c>
      <c r="K284" s="14">
        <f>PRODUCT(J284,100,1/902339939)</f>
        <v>5.2086800072361636E-6</v>
      </c>
      <c r="L284" s="13"/>
      <c r="M284" s="14"/>
      <c r="N284" s="14">
        <f>PRODUCT(D284-F284,100,1/F284)</f>
        <v>117.47572815533981</v>
      </c>
      <c r="O284" s="14">
        <f t="shared" si="97"/>
        <v>294.88817891373799</v>
      </c>
      <c r="P284" s="14">
        <f>PRODUCT(H284-J284,100,1/J284)</f>
        <v>565.95744680851067</v>
      </c>
      <c r="Q284" s="14"/>
    </row>
    <row r="285" spans="1:17" s="3" customFormat="1">
      <c r="A285" s="10">
        <v>280</v>
      </c>
      <c r="B285" s="11" t="s">
        <v>568</v>
      </c>
      <c r="C285" s="12" t="s">
        <v>569</v>
      </c>
      <c r="D285" s="13">
        <v>2600</v>
      </c>
      <c r="E285" s="14">
        <f t="shared" si="95"/>
        <v>3.6341263106432858E-4</v>
      </c>
      <c r="F285" s="15">
        <v>450</v>
      </c>
      <c r="G285" s="14">
        <f>PRODUCT(F285,1/854820732,100)</f>
        <v>5.264261653401266E-5</v>
      </c>
      <c r="H285" s="15">
        <v>50</v>
      </c>
      <c r="I285" s="16">
        <f t="shared" si="96"/>
        <v>5.6024546747298627E-6</v>
      </c>
      <c r="J285" s="13">
        <v>3500</v>
      </c>
      <c r="K285" s="14">
        <f>PRODUCT(J285,100,1/902339939)</f>
        <v>3.8788042607077817E-4</v>
      </c>
      <c r="L285" s="13">
        <v>3091</v>
      </c>
      <c r="M285" s="14">
        <f>PRODUCT(L285,100,1/472586193)</f>
        <v>6.5406058107160992E-4</v>
      </c>
      <c r="N285" s="14">
        <f>PRODUCT(D285-F285,100,1/F285)</f>
        <v>477.77777777777777</v>
      </c>
      <c r="O285" s="14">
        <f t="shared" si="97"/>
        <v>800</v>
      </c>
      <c r="P285" s="14">
        <f>PRODUCT(H285-J285,100,1/J285)</f>
        <v>-98.571428571428584</v>
      </c>
      <c r="Q285" s="14">
        <f>PRODUCT(J285-L285,100,1/L285)</f>
        <v>13.231963765771596</v>
      </c>
    </row>
    <row r="286" spans="1:17" s="3" customFormat="1">
      <c r="A286" s="10">
        <v>281</v>
      </c>
      <c r="B286" s="28" t="s">
        <v>570</v>
      </c>
      <c r="C286" s="29" t="s">
        <v>571</v>
      </c>
      <c r="D286" s="13">
        <v>2499</v>
      </c>
      <c r="E286" s="14">
        <f t="shared" si="95"/>
        <v>3.4929544808836812E-4</v>
      </c>
      <c r="F286" s="15"/>
      <c r="G286" s="14"/>
      <c r="H286" s="15"/>
      <c r="I286" s="16"/>
      <c r="J286" s="13"/>
      <c r="K286" s="14"/>
      <c r="L286" s="30"/>
      <c r="M286" s="14"/>
      <c r="N286" s="14"/>
      <c r="O286" s="14"/>
      <c r="P286" s="14"/>
      <c r="Q286" s="14"/>
    </row>
    <row r="287" spans="1:17" s="3" customFormat="1" ht="27">
      <c r="A287" s="10">
        <v>282</v>
      </c>
      <c r="B287" s="11" t="s">
        <v>572</v>
      </c>
      <c r="C287" s="12" t="s">
        <v>573</v>
      </c>
      <c r="D287" s="13">
        <v>2382</v>
      </c>
      <c r="E287" s="14">
        <f t="shared" si="95"/>
        <v>3.3294187969047336E-4</v>
      </c>
      <c r="F287" s="15">
        <v>981</v>
      </c>
      <c r="G287" s="14">
        <f t="shared" ref="G287:G299" si="98">PRODUCT(F287,1/854820732,100)</f>
        <v>1.1476090404414759E-4</v>
      </c>
      <c r="H287" s="15">
        <v>9446</v>
      </c>
      <c r="I287" s="16">
        <f>PRODUCT(H287,100,1/892465944)</f>
        <v>1.0584157371499657E-3</v>
      </c>
      <c r="J287" s="13">
        <v>15512</v>
      </c>
      <c r="K287" s="14">
        <f t="shared" ref="K287:K292" si="99">PRODUCT(J287,100,1/902339939)</f>
        <v>1.7190860483456889E-3</v>
      </c>
      <c r="L287" s="13">
        <v>4788</v>
      </c>
      <c r="M287" s="14">
        <f>PRODUCT(L287,100,1/472586193)</f>
        <v>1.0131485157459943E-3</v>
      </c>
      <c r="N287" s="14">
        <f t="shared" ref="N287:N299" si="100">PRODUCT(D287-F287,100,1/F287)</f>
        <v>142.81345565749237</v>
      </c>
      <c r="O287" s="14">
        <f>PRODUCT(F287-H287,100,1/H287)</f>
        <v>-89.614651704425157</v>
      </c>
      <c r="P287" s="14">
        <f t="shared" ref="P287:P292" si="101">PRODUCT(H287-J287,100,1/J287)</f>
        <v>-39.105208870551834</v>
      </c>
      <c r="Q287" s="14">
        <f>PRODUCT(J287-L287,100,1/L287)</f>
        <v>223.9766081871345</v>
      </c>
    </row>
    <row r="288" spans="1:17" s="3" customFormat="1" ht="54">
      <c r="A288" s="10">
        <v>283</v>
      </c>
      <c r="B288" s="11" t="s">
        <v>574</v>
      </c>
      <c r="C288" s="12" t="s">
        <v>575</v>
      </c>
      <c r="D288" s="13">
        <v>2271</v>
      </c>
      <c r="E288" s="14">
        <f t="shared" si="95"/>
        <v>3.1742695582580392E-4</v>
      </c>
      <c r="F288" s="15">
        <v>3658</v>
      </c>
      <c r="G288" s="14">
        <f t="shared" si="98"/>
        <v>4.2792598062537399E-4</v>
      </c>
      <c r="H288" s="15">
        <v>1422</v>
      </c>
      <c r="I288" s="16">
        <f>PRODUCT(H288,100,1/892465944)</f>
        <v>1.593338109493173E-4</v>
      </c>
      <c r="J288" s="13">
        <v>650</v>
      </c>
      <c r="K288" s="14">
        <f t="shared" si="99"/>
        <v>7.2034936270287369E-5</v>
      </c>
      <c r="L288" s="13"/>
      <c r="M288" s="14"/>
      <c r="N288" s="14">
        <f t="shared" si="100"/>
        <v>-37.916894477856751</v>
      </c>
      <c r="O288" s="14">
        <f>PRODUCT(F288-H288,100,1/H288)</f>
        <v>157.24331926863573</v>
      </c>
      <c r="P288" s="14">
        <f t="shared" si="101"/>
        <v>118.76923076923077</v>
      </c>
      <c r="Q288" s="14"/>
    </row>
    <row r="289" spans="1:17" s="3" customFormat="1" ht="27">
      <c r="A289" s="10">
        <v>284</v>
      </c>
      <c r="B289" s="11" t="s">
        <v>576</v>
      </c>
      <c r="C289" s="12" t="s">
        <v>577</v>
      </c>
      <c r="D289" s="13">
        <v>2237</v>
      </c>
      <c r="E289" s="14">
        <f t="shared" si="95"/>
        <v>3.1267463680419351E-4</v>
      </c>
      <c r="F289" s="15">
        <v>10365</v>
      </c>
      <c r="G289" s="14">
        <f t="shared" si="98"/>
        <v>1.2125349341667582E-3</v>
      </c>
      <c r="H289" s="15">
        <v>1506</v>
      </c>
      <c r="I289" s="16">
        <f>PRODUCT(H289,100,1/892465944)</f>
        <v>1.6874593480286347E-4</v>
      </c>
      <c r="J289" s="13">
        <v>6037</v>
      </c>
      <c r="K289" s="14">
        <f t="shared" si="99"/>
        <v>6.690383234826537E-4</v>
      </c>
      <c r="L289" s="13"/>
      <c r="M289" s="14"/>
      <c r="N289" s="14">
        <f t="shared" si="100"/>
        <v>-78.417752050168843</v>
      </c>
      <c r="O289" s="14">
        <f>PRODUCT(F289-H289,100,1/H289)</f>
        <v>588.2470119521912</v>
      </c>
      <c r="P289" s="14">
        <f t="shared" si="101"/>
        <v>-75.053834686102363</v>
      </c>
      <c r="Q289" s="14"/>
    </row>
    <row r="290" spans="1:17" s="3" customFormat="1" ht="54">
      <c r="A290" s="10">
        <v>285</v>
      </c>
      <c r="B290" s="21" t="s">
        <v>578</v>
      </c>
      <c r="C290" s="12" t="s">
        <v>579</v>
      </c>
      <c r="D290" s="13">
        <v>2015</v>
      </c>
      <c r="E290" s="14">
        <f t="shared" si="95"/>
        <v>2.8164478907485467E-4</v>
      </c>
      <c r="F290" s="15">
        <v>16000</v>
      </c>
      <c r="G290" s="14">
        <f t="shared" si="98"/>
        <v>1.8717374767648945E-3</v>
      </c>
      <c r="H290" s="22"/>
      <c r="I290" s="16"/>
      <c r="J290" s="23">
        <v>1266</v>
      </c>
      <c r="K290" s="14">
        <f t="shared" si="99"/>
        <v>1.4030189125874433E-4</v>
      </c>
      <c r="L290" s="27"/>
      <c r="M290" s="14"/>
      <c r="N290" s="14">
        <f t="shared" si="100"/>
        <v>-87.40625</v>
      </c>
      <c r="O290" s="14"/>
      <c r="P290" s="14">
        <f t="shared" si="101"/>
        <v>-100</v>
      </c>
      <c r="Q290" s="14"/>
    </row>
    <row r="291" spans="1:17" s="3" customFormat="1" ht="54">
      <c r="A291" s="10">
        <v>286</v>
      </c>
      <c r="B291" s="21" t="s">
        <v>580</v>
      </c>
      <c r="C291" s="12" t="s">
        <v>581</v>
      </c>
      <c r="D291" s="13">
        <v>1975</v>
      </c>
      <c r="E291" s="14">
        <f t="shared" si="95"/>
        <v>2.7605382552001883E-4</v>
      </c>
      <c r="F291" s="15">
        <v>1047</v>
      </c>
      <c r="G291" s="14">
        <f t="shared" si="98"/>
        <v>1.2248182113580279E-4</v>
      </c>
      <c r="H291" s="22"/>
      <c r="I291" s="16"/>
      <c r="J291" s="23">
        <v>1452</v>
      </c>
      <c r="K291" s="14">
        <f t="shared" si="99"/>
        <v>1.6091496532993425E-4</v>
      </c>
      <c r="L291" s="27"/>
      <c r="M291" s="14"/>
      <c r="N291" s="14">
        <f t="shared" si="100"/>
        <v>88.634192932187204</v>
      </c>
      <c r="O291" s="14"/>
      <c r="P291" s="14">
        <f t="shared" si="101"/>
        <v>-100</v>
      </c>
      <c r="Q291" s="14"/>
    </row>
    <row r="292" spans="1:17" s="3" customFormat="1" ht="27">
      <c r="A292" s="10">
        <v>287</v>
      </c>
      <c r="B292" s="11" t="s">
        <v>582</v>
      </c>
      <c r="C292" s="12" t="s">
        <v>583</v>
      </c>
      <c r="D292" s="13">
        <v>1967</v>
      </c>
      <c r="E292" s="14">
        <f t="shared" si="95"/>
        <v>2.7493563280905166E-4</v>
      </c>
      <c r="F292" s="15">
        <v>1027</v>
      </c>
      <c r="G292" s="14">
        <f t="shared" si="98"/>
        <v>1.2014214928984666E-4</v>
      </c>
      <c r="H292" s="15">
        <v>568</v>
      </c>
      <c r="I292" s="16">
        <f>PRODUCT(H292,100,1/892465944)</f>
        <v>6.3643885104931242E-5</v>
      </c>
      <c r="J292" s="13">
        <v>535</v>
      </c>
      <c r="K292" s="14">
        <f t="shared" si="99"/>
        <v>5.9290293699390379E-5</v>
      </c>
      <c r="L292" s="13"/>
      <c r="M292" s="14"/>
      <c r="N292" s="14">
        <f t="shared" si="100"/>
        <v>91.528724440116846</v>
      </c>
      <c r="O292" s="14">
        <f>PRODUCT(F292-H292,100,1/H292)</f>
        <v>80.809859154929583</v>
      </c>
      <c r="P292" s="14">
        <f t="shared" si="101"/>
        <v>6.1682242990654208</v>
      </c>
      <c r="Q292" s="14"/>
    </row>
    <row r="293" spans="1:17" s="3" customFormat="1" ht="27">
      <c r="A293" s="10">
        <v>288</v>
      </c>
      <c r="B293" s="19" t="s">
        <v>584</v>
      </c>
      <c r="C293" s="18" t="s">
        <v>585</v>
      </c>
      <c r="D293" s="13">
        <v>1910</v>
      </c>
      <c r="E293" s="14">
        <f t="shared" si="95"/>
        <v>2.6696850974341059E-4</v>
      </c>
      <c r="F293" s="15">
        <v>4293</v>
      </c>
      <c r="G293" s="14">
        <f t="shared" si="98"/>
        <v>5.0221056173448077E-4</v>
      </c>
      <c r="H293" s="15"/>
      <c r="I293" s="16"/>
      <c r="J293" s="13"/>
      <c r="K293" s="14"/>
      <c r="L293" s="30"/>
      <c r="M293" s="14"/>
      <c r="N293" s="14">
        <f t="shared" si="100"/>
        <v>-55.508968087584442</v>
      </c>
      <c r="O293" s="14"/>
      <c r="P293" s="14"/>
      <c r="Q293" s="14"/>
    </row>
    <row r="294" spans="1:17" s="3" customFormat="1" ht="54">
      <c r="A294" s="10">
        <v>289</v>
      </c>
      <c r="B294" s="19" t="s">
        <v>586</v>
      </c>
      <c r="C294" s="18" t="s">
        <v>587</v>
      </c>
      <c r="D294" s="13">
        <v>1727</v>
      </c>
      <c r="E294" s="14">
        <f t="shared" si="95"/>
        <v>2.4138985148003671E-4</v>
      </c>
      <c r="F294" s="15">
        <v>17479</v>
      </c>
      <c r="G294" s="14">
        <f t="shared" si="98"/>
        <v>2.0447562097733493E-3</v>
      </c>
      <c r="H294" s="15"/>
      <c r="I294" s="16"/>
      <c r="J294" s="13"/>
      <c r="K294" s="14"/>
      <c r="L294" s="13"/>
      <c r="M294" s="14"/>
      <c r="N294" s="14">
        <f t="shared" si="100"/>
        <v>-90.11957205789804</v>
      </c>
      <c r="O294" s="14"/>
      <c r="P294" s="14"/>
      <c r="Q294" s="14"/>
    </row>
    <row r="295" spans="1:17" s="3" customFormat="1">
      <c r="A295" s="10">
        <v>290</v>
      </c>
      <c r="B295" s="20" t="s">
        <v>588</v>
      </c>
      <c r="C295" s="18" t="s">
        <v>589</v>
      </c>
      <c r="D295" s="13">
        <v>1703</v>
      </c>
      <c r="E295" s="14">
        <f t="shared" si="95"/>
        <v>2.3803527334713523E-4</v>
      </c>
      <c r="F295" s="15">
        <v>125328</v>
      </c>
      <c r="G295" s="14">
        <f t="shared" si="98"/>
        <v>1.4661319655499418E-2</v>
      </c>
      <c r="H295" s="15">
        <v>26060</v>
      </c>
      <c r="I295" s="16">
        <f>PRODUCT(H295,100,1/892465944)</f>
        <v>2.9199993764692043E-3</v>
      </c>
      <c r="J295" s="13"/>
      <c r="K295" s="14"/>
      <c r="L295" s="13"/>
      <c r="M295" s="14"/>
      <c r="N295" s="14">
        <f t="shared" si="100"/>
        <v>-98.641165581514102</v>
      </c>
      <c r="O295" s="14">
        <f>PRODUCT(F295-H295,100,1/H295)</f>
        <v>380.92095165003838</v>
      </c>
      <c r="P295" s="14"/>
      <c r="Q295" s="14"/>
    </row>
    <row r="296" spans="1:17" s="3" customFormat="1" ht="54">
      <c r="A296" s="10">
        <v>291</v>
      </c>
      <c r="B296" s="21" t="s">
        <v>590</v>
      </c>
      <c r="C296" s="12" t="s">
        <v>591</v>
      </c>
      <c r="D296" s="13">
        <v>1631</v>
      </c>
      <c r="E296" s="14">
        <f t="shared" si="95"/>
        <v>2.2797153894843074E-4</v>
      </c>
      <c r="F296" s="15">
        <v>4460</v>
      </c>
      <c r="G296" s="14">
        <f t="shared" si="98"/>
        <v>5.2174682164821433E-4</v>
      </c>
      <c r="H296" s="22"/>
      <c r="I296" s="16"/>
      <c r="J296" s="23">
        <v>1734</v>
      </c>
      <c r="K296" s="14">
        <f>PRODUCT(J296,100,1/902339939)</f>
        <v>1.9216704537335124E-4</v>
      </c>
      <c r="L296" s="23"/>
      <c r="M296" s="14"/>
      <c r="N296" s="14">
        <f t="shared" si="100"/>
        <v>-63.430493273542602</v>
      </c>
      <c r="O296" s="14"/>
      <c r="P296" s="14">
        <f>PRODUCT(H296-J296,100,1/J296)</f>
        <v>-100</v>
      </c>
      <c r="Q296" s="14"/>
    </row>
    <row r="297" spans="1:17" s="3" customFormat="1" ht="40.5">
      <c r="A297" s="10">
        <v>292</v>
      </c>
      <c r="B297" s="11" t="s">
        <v>592</v>
      </c>
      <c r="C297" s="12" t="s">
        <v>593</v>
      </c>
      <c r="D297" s="13">
        <v>1626</v>
      </c>
      <c r="E297" s="14">
        <f t="shared" si="95"/>
        <v>2.2727266850407625E-4</v>
      </c>
      <c r="F297" s="15">
        <v>70407</v>
      </c>
      <c r="G297" s="14">
        <f t="shared" si="98"/>
        <v>8.2364637829116204E-3</v>
      </c>
      <c r="H297" s="15">
        <v>44047</v>
      </c>
      <c r="I297" s="16">
        <f>PRODUCT(H297,100,1/892465944)</f>
        <v>4.9354264211565252E-3</v>
      </c>
      <c r="J297" s="13">
        <v>59849</v>
      </c>
      <c r="K297" s="14">
        <f>PRODUCT(J297,100,1/902339939)</f>
        <v>6.6326444628314295E-3</v>
      </c>
      <c r="L297" s="13">
        <v>6221</v>
      </c>
      <c r="M297" s="14">
        <f>PRODUCT(L297,100,1/472586193)</f>
        <v>1.3163736249907749E-3</v>
      </c>
      <c r="N297" s="14">
        <f t="shared" si="100"/>
        <v>-97.690570539861099</v>
      </c>
      <c r="O297" s="14">
        <f>PRODUCT(F297-H297,100,1/H297)</f>
        <v>59.845165391513618</v>
      </c>
      <c r="P297" s="14">
        <f>PRODUCT(H297-J297,100,1/J297)</f>
        <v>-26.403114504837173</v>
      </c>
      <c r="Q297" s="14">
        <f>PRODUCT(J297-L297,100,1/L297)</f>
        <v>862.04790226651676</v>
      </c>
    </row>
    <row r="298" spans="1:17" s="3" customFormat="1" ht="54">
      <c r="A298" s="10">
        <v>293</v>
      </c>
      <c r="B298" s="11" t="s">
        <v>594</v>
      </c>
      <c r="C298" s="12" t="s">
        <v>595</v>
      </c>
      <c r="D298" s="13">
        <v>1575</v>
      </c>
      <c r="E298" s="14">
        <f t="shared" si="95"/>
        <v>2.2014418997166058E-4</v>
      </c>
      <c r="F298" s="15">
        <v>1008</v>
      </c>
      <c r="G298" s="14">
        <f t="shared" si="98"/>
        <v>1.1791946103618836E-4</v>
      </c>
      <c r="H298" s="15">
        <v>577</v>
      </c>
      <c r="I298" s="16">
        <f>PRODUCT(H298,100,1/892465944)</f>
        <v>6.4652326946382609E-5</v>
      </c>
      <c r="J298" s="13">
        <v>1690</v>
      </c>
      <c r="K298" s="14">
        <f>PRODUCT(J298,100,1/902339939)</f>
        <v>1.8729083430274717E-4</v>
      </c>
      <c r="L298" s="13">
        <v>2277</v>
      </c>
      <c r="M298" s="14">
        <f>PRODUCT(L298,100,1/472586193)</f>
        <v>4.8181686933033182E-4</v>
      </c>
      <c r="N298" s="14">
        <f t="shared" si="100"/>
        <v>56.25</v>
      </c>
      <c r="O298" s="14">
        <f>PRODUCT(F298-H298,100,1/H298)</f>
        <v>74.696707105719227</v>
      </c>
      <c r="P298" s="14">
        <f>PRODUCT(H298-J298,100,1/J298)</f>
        <v>-65.857988165680467</v>
      </c>
      <c r="Q298" s="14">
        <f>PRODUCT(J298-L298,100,1/L298)</f>
        <v>-25.779534475186651</v>
      </c>
    </row>
    <row r="299" spans="1:17" s="3" customFormat="1" ht="40.5">
      <c r="A299" s="10">
        <v>294</v>
      </c>
      <c r="B299" s="11" t="s">
        <v>596</v>
      </c>
      <c r="C299" s="12" t="s">
        <v>597</v>
      </c>
      <c r="D299" s="13">
        <v>1552</v>
      </c>
      <c r="E299" s="14">
        <f t="shared" si="95"/>
        <v>2.1692938592763001E-4</v>
      </c>
      <c r="F299" s="15">
        <v>57530</v>
      </c>
      <c r="G299" s="14">
        <f t="shared" si="98"/>
        <v>6.7300660648927733E-3</v>
      </c>
      <c r="H299" s="15">
        <v>38393</v>
      </c>
      <c r="I299" s="16">
        <f>PRODUCT(H299,100,1/892465944)</f>
        <v>4.3019008465380723E-3</v>
      </c>
      <c r="J299" s="13">
        <v>19911</v>
      </c>
      <c r="K299" s="14">
        <f>PRODUCT(J299,100,1/902339939)</f>
        <v>2.2065963324272185E-3</v>
      </c>
      <c r="L299" s="13">
        <v>22133</v>
      </c>
      <c r="M299" s="14">
        <f>PRODUCT(L299,100,1/472586193)</f>
        <v>4.6833784667932518E-3</v>
      </c>
      <c r="N299" s="14">
        <f t="shared" si="100"/>
        <v>-97.302277072831572</v>
      </c>
      <c r="O299" s="14">
        <f>PRODUCT(F299-H299,100,1/H299)</f>
        <v>49.845023832469458</v>
      </c>
      <c r="P299" s="14">
        <f>PRODUCT(H299-J299,100,1/J299)</f>
        <v>92.823062628697699</v>
      </c>
      <c r="Q299" s="14">
        <f>PRODUCT(J299-L299,100,1/L299)</f>
        <v>-10.039307820900916</v>
      </c>
    </row>
    <row r="300" spans="1:17" s="3" customFormat="1">
      <c r="A300" s="10">
        <v>295</v>
      </c>
      <c r="B300" s="28" t="s">
        <v>598</v>
      </c>
      <c r="C300" s="29" t="s">
        <v>599</v>
      </c>
      <c r="D300" s="13">
        <v>1547</v>
      </c>
      <c r="E300" s="14">
        <f t="shared" si="95"/>
        <v>2.1623051548327551E-4</v>
      </c>
      <c r="F300" s="15"/>
      <c r="G300" s="14"/>
      <c r="H300" s="15"/>
      <c r="I300" s="16"/>
      <c r="J300" s="13"/>
      <c r="K300" s="14"/>
      <c r="L300" s="13"/>
      <c r="M300" s="14"/>
      <c r="N300" s="14"/>
      <c r="O300" s="14"/>
      <c r="P300" s="14"/>
      <c r="Q300" s="14"/>
    </row>
    <row r="301" spans="1:17" s="3" customFormat="1" ht="40.5">
      <c r="A301" s="10">
        <v>296</v>
      </c>
      <c r="B301" s="11" t="s">
        <v>600</v>
      </c>
      <c r="C301" s="12" t="s">
        <v>601</v>
      </c>
      <c r="D301" s="13">
        <v>1534</v>
      </c>
      <c r="E301" s="14">
        <f t="shared" si="95"/>
        <v>2.1441345232795387E-4</v>
      </c>
      <c r="F301" s="15">
        <v>2880</v>
      </c>
      <c r="G301" s="14">
        <f>PRODUCT(F301,1/854820732,100)</f>
        <v>3.3691274581768103E-4</v>
      </c>
      <c r="H301" s="15">
        <v>2603</v>
      </c>
      <c r="I301" s="16">
        <f>PRODUCT(H301,100,1/892465944)</f>
        <v>2.9166379036643663E-4</v>
      </c>
      <c r="J301" s="13">
        <v>3208</v>
      </c>
      <c r="K301" s="14">
        <f t="shared" ref="K301:K306" si="102">PRODUCT(J301,100,1/902339939)</f>
        <v>3.5552011623858751E-4</v>
      </c>
      <c r="L301" s="13">
        <v>17</v>
      </c>
      <c r="M301" s="14">
        <f t="shared" ref="M301:M306" si="103">PRODUCT(L301,100,1/472586193)</f>
        <v>3.5972273950881164E-6</v>
      </c>
      <c r="N301" s="14">
        <f>PRODUCT(D301-F301,100,1/F301)</f>
        <v>-46.736111111111114</v>
      </c>
      <c r="O301" s="14">
        <f>PRODUCT(F301-H301,100,1/H301)</f>
        <v>10.641567422205148</v>
      </c>
      <c r="P301" s="14">
        <f t="shared" ref="P301:P306" si="104">PRODUCT(H301-J301,100,1/J301)</f>
        <v>-18.859102244389028</v>
      </c>
      <c r="Q301" s="14">
        <f t="shared" ref="Q301:Q306" si="105">PRODUCT(J301-L301,100,1/L301)</f>
        <v>18770.588235294119</v>
      </c>
    </row>
    <row r="302" spans="1:17" s="3" customFormat="1">
      <c r="A302" s="10">
        <v>297</v>
      </c>
      <c r="B302" s="11" t="s">
        <v>602</v>
      </c>
      <c r="C302" s="12" t="s">
        <v>603</v>
      </c>
      <c r="D302" s="13">
        <v>1513</v>
      </c>
      <c r="E302" s="14">
        <f t="shared" si="95"/>
        <v>2.1147819646166508E-4</v>
      </c>
      <c r="F302" s="15">
        <v>122952</v>
      </c>
      <c r="G302" s="14">
        <f>PRODUCT(F302,1/854820732,100)</f>
        <v>1.4383366640199831E-2</v>
      </c>
      <c r="H302" s="15">
        <v>164692</v>
      </c>
      <c r="I302" s="16">
        <f>PRODUCT(H302,100,1/892465944)</f>
        <v>1.8453589305812212E-2</v>
      </c>
      <c r="J302" s="13">
        <v>185122</v>
      </c>
      <c r="K302" s="14">
        <f t="shared" si="102"/>
        <v>2.05157714957356E-2</v>
      </c>
      <c r="L302" s="13">
        <v>53105</v>
      </c>
      <c r="M302" s="14">
        <f t="shared" si="103"/>
        <v>1.1237103577420849E-2</v>
      </c>
      <c r="N302" s="14">
        <f>PRODUCT(D302-F302,100,1/F302)</f>
        <v>-98.769438480057246</v>
      </c>
      <c r="O302" s="14">
        <f>PRODUCT(F302-H302,100,1/H302)</f>
        <v>-25.344279017802929</v>
      </c>
      <c r="P302" s="14">
        <f t="shared" si="104"/>
        <v>-11.03596547141885</v>
      </c>
      <c r="Q302" s="14">
        <f t="shared" si="105"/>
        <v>248.59617738442708</v>
      </c>
    </row>
    <row r="303" spans="1:17" s="3" customFormat="1" ht="54">
      <c r="A303" s="10">
        <v>298</v>
      </c>
      <c r="B303" s="11" t="s">
        <v>604</v>
      </c>
      <c r="C303" s="12" t="s">
        <v>605</v>
      </c>
      <c r="D303" s="13">
        <v>1447</v>
      </c>
      <c r="E303" s="14">
        <f t="shared" si="95"/>
        <v>2.0225310659618598E-4</v>
      </c>
      <c r="F303" s="15">
        <v>5519</v>
      </c>
      <c r="G303" s="14">
        <f>PRODUCT(F303,1/854820732,100)</f>
        <v>6.4563244589159073E-4</v>
      </c>
      <c r="H303" s="15">
        <v>500</v>
      </c>
      <c r="I303" s="16">
        <f>PRODUCT(H303,100,1/892465944)</f>
        <v>5.6024546747298631E-5</v>
      </c>
      <c r="J303" s="13">
        <v>73</v>
      </c>
      <c r="K303" s="14">
        <f t="shared" si="102"/>
        <v>8.0900774580476583E-6</v>
      </c>
      <c r="L303" s="13">
        <v>886</v>
      </c>
      <c r="M303" s="14">
        <f t="shared" si="103"/>
        <v>1.8747902776753361E-4</v>
      </c>
      <c r="N303" s="14">
        <f>PRODUCT(D303-F303,100,1/F303)</f>
        <v>-73.781482152563868</v>
      </c>
      <c r="O303" s="14">
        <f>PRODUCT(F303-H303,100,1/H303)</f>
        <v>1003.8000000000001</v>
      </c>
      <c r="P303" s="14">
        <f t="shared" si="104"/>
        <v>584.93150684931504</v>
      </c>
      <c r="Q303" s="14">
        <f t="shared" si="105"/>
        <v>-91.760722347629795</v>
      </c>
    </row>
    <row r="304" spans="1:17" s="3" customFormat="1" ht="40.5">
      <c r="A304" s="10">
        <v>299</v>
      </c>
      <c r="B304" s="21" t="s">
        <v>606</v>
      </c>
      <c r="C304" s="24" t="s">
        <v>607</v>
      </c>
      <c r="D304" s="13">
        <v>1434</v>
      </c>
      <c r="E304" s="14">
        <f t="shared" si="95"/>
        <v>2.0043604344086431E-4</v>
      </c>
      <c r="F304" s="22"/>
      <c r="G304" s="22"/>
      <c r="H304" s="22"/>
      <c r="I304" s="25"/>
      <c r="J304" s="23">
        <v>10</v>
      </c>
      <c r="K304" s="26">
        <f t="shared" si="102"/>
        <v>1.1082297887736518E-6</v>
      </c>
      <c r="L304" s="23">
        <v>82</v>
      </c>
      <c r="M304" s="26">
        <f t="shared" si="103"/>
        <v>1.7351332141013268E-5</v>
      </c>
      <c r="N304" s="14"/>
      <c r="O304" s="14"/>
      <c r="P304" s="14">
        <f t="shared" si="104"/>
        <v>-100</v>
      </c>
      <c r="Q304" s="26">
        <f t="shared" si="105"/>
        <v>-87.804878048780495</v>
      </c>
    </row>
    <row r="305" spans="1:17" s="3" customFormat="1" ht="54">
      <c r="A305" s="10">
        <v>300</v>
      </c>
      <c r="B305" s="21" t="s">
        <v>608</v>
      </c>
      <c r="C305" s="24" t="s">
        <v>609</v>
      </c>
      <c r="D305" s="13">
        <v>1366</v>
      </c>
      <c r="E305" s="14">
        <f t="shared" si="95"/>
        <v>1.9093140539764344E-4</v>
      </c>
      <c r="F305" s="22"/>
      <c r="G305" s="22"/>
      <c r="H305" s="22">
        <v>2457</v>
      </c>
      <c r="I305" s="25">
        <f>PRODUCT(H305,100,1/892465944)</f>
        <v>2.7530462271622546E-4</v>
      </c>
      <c r="J305" s="23">
        <v>12652</v>
      </c>
      <c r="K305" s="26">
        <f t="shared" si="102"/>
        <v>1.4021323287564244E-3</v>
      </c>
      <c r="L305" s="23">
        <v>13243</v>
      </c>
      <c r="M305" s="26">
        <f t="shared" si="103"/>
        <v>2.8022401407736429E-3</v>
      </c>
      <c r="N305" s="14"/>
      <c r="O305" s="14">
        <f>PRODUCT(F305-H305,100,1/H305)</f>
        <v>-100</v>
      </c>
      <c r="P305" s="14">
        <f t="shared" si="104"/>
        <v>-80.580145431552324</v>
      </c>
      <c r="Q305" s="26">
        <f t="shared" si="105"/>
        <v>-4.4627350298270789</v>
      </c>
    </row>
    <row r="306" spans="1:17" s="3" customFormat="1" ht="27">
      <c r="A306" s="10">
        <v>301</v>
      </c>
      <c r="B306" s="11" t="s">
        <v>610</v>
      </c>
      <c r="C306" s="12" t="s">
        <v>611</v>
      </c>
      <c r="D306" s="13">
        <v>1359</v>
      </c>
      <c r="E306" s="14">
        <f t="shared" si="95"/>
        <v>1.8995298677554714E-4</v>
      </c>
      <c r="F306" s="15">
        <v>1000</v>
      </c>
      <c r="G306" s="14">
        <f t="shared" ref="G306:G312" si="106">PRODUCT(F306,1/854820732,100)</f>
        <v>1.1698359229780591E-4</v>
      </c>
      <c r="H306" s="15">
        <v>64751</v>
      </c>
      <c r="I306" s="16">
        <f>PRODUCT(H306,100,1/892465944)</f>
        <v>7.2552908528686665E-3</v>
      </c>
      <c r="J306" s="13">
        <v>555</v>
      </c>
      <c r="K306" s="14">
        <f t="shared" si="102"/>
        <v>6.1506753276937683E-5</v>
      </c>
      <c r="L306" s="13">
        <v>444</v>
      </c>
      <c r="M306" s="14">
        <f t="shared" si="103"/>
        <v>9.395111549524257E-5</v>
      </c>
      <c r="N306" s="14">
        <f t="shared" ref="N306:N312" si="107">PRODUCT(D306-F306,100,1/F306)</f>
        <v>35.9</v>
      </c>
      <c r="O306" s="14">
        <f>PRODUCT(F306-H306,100,1/H306)</f>
        <v>-98.455622306991401</v>
      </c>
      <c r="P306" s="14">
        <f t="shared" si="104"/>
        <v>11566.846846846847</v>
      </c>
      <c r="Q306" s="14">
        <f t="shared" si="105"/>
        <v>25</v>
      </c>
    </row>
    <row r="307" spans="1:17" s="3" customFormat="1">
      <c r="A307" s="10">
        <v>302</v>
      </c>
      <c r="B307" s="20" t="s">
        <v>612</v>
      </c>
      <c r="C307" s="18" t="s">
        <v>613</v>
      </c>
      <c r="D307" s="13">
        <v>1270</v>
      </c>
      <c r="E307" s="14">
        <f t="shared" si="95"/>
        <v>1.7751309286603744E-4</v>
      </c>
      <c r="F307" s="15">
        <v>1700</v>
      </c>
      <c r="G307" s="14">
        <f t="shared" si="106"/>
        <v>1.9887210690627005E-4</v>
      </c>
      <c r="H307" s="15">
        <v>40</v>
      </c>
      <c r="I307" s="16">
        <f>PRODUCT(H307,100,1/892465944)</f>
        <v>4.4819637397838903E-6</v>
      </c>
      <c r="J307" s="13"/>
      <c r="K307" s="14"/>
      <c r="L307" s="13"/>
      <c r="M307" s="14"/>
      <c r="N307" s="14">
        <f t="shared" si="107"/>
        <v>-25.294117647058822</v>
      </c>
      <c r="O307" s="14">
        <f>PRODUCT(F307-H307,100,1/H307)</f>
        <v>4150</v>
      </c>
      <c r="P307" s="14"/>
      <c r="Q307" s="14"/>
    </row>
    <row r="308" spans="1:17" s="3" customFormat="1" ht="40.5">
      <c r="A308" s="10">
        <v>303</v>
      </c>
      <c r="B308" s="21" t="s">
        <v>614</v>
      </c>
      <c r="C308" s="12" t="s">
        <v>615</v>
      </c>
      <c r="D308" s="13">
        <v>1207</v>
      </c>
      <c r="E308" s="14">
        <f t="shared" si="95"/>
        <v>1.6870732526717101E-4</v>
      </c>
      <c r="F308" s="15">
        <v>729</v>
      </c>
      <c r="G308" s="14">
        <f t="shared" si="106"/>
        <v>8.5281038785100496E-5</v>
      </c>
      <c r="H308" s="22"/>
      <c r="I308" s="16"/>
      <c r="J308" s="23">
        <v>853</v>
      </c>
      <c r="K308" s="14">
        <f>PRODUCT(J308,100,1/902339939)</f>
        <v>9.4532000982392508E-5</v>
      </c>
      <c r="L308" s="23"/>
      <c r="M308" s="14"/>
      <c r="N308" s="14">
        <f t="shared" si="107"/>
        <v>65.569272976680381</v>
      </c>
      <c r="O308" s="14"/>
      <c r="P308" s="14">
        <f>PRODUCT(H308-J308,100,1/J308)</f>
        <v>-100</v>
      </c>
      <c r="Q308" s="14"/>
    </row>
    <row r="309" spans="1:17" s="3" customFormat="1" ht="54">
      <c r="A309" s="10">
        <v>304</v>
      </c>
      <c r="B309" s="21" t="s">
        <v>616</v>
      </c>
      <c r="C309" s="12" t="s">
        <v>617</v>
      </c>
      <c r="D309" s="13">
        <v>1178</v>
      </c>
      <c r="E309" s="14">
        <f t="shared" si="95"/>
        <v>1.6465387668991504E-4</v>
      </c>
      <c r="F309" s="15">
        <v>1699</v>
      </c>
      <c r="G309" s="14">
        <f t="shared" si="106"/>
        <v>1.9875512331397221E-4</v>
      </c>
      <c r="H309" s="22"/>
      <c r="I309" s="16"/>
      <c r="J309" s="23">
        <v>1271</v>
      </c>
      <c r="K309" s="14">
        <f>PRODUCT(J309,100,1/902339939)</f>
        <v>1.4085600615313117E-4</v>
      </c>
      <c r="L309" s="23"/>
      <c r="M309" s="14"/>
      <c r="N309" s="14">
        <f t="shared" si="107"/>
        <v>-30.665097115950559</v>
      </c>
      <c r="O309" s="14"/>
      <c r="P309" s="14">
        <f>PRODUCT(H309-J309,100,1/J309)</f>
        <v>-100</v>
      </c>
      <c r="Q309" s="14"/>
    </row>
    <row r="310" spans="1:17" s="3" customFormat="1" ht="54">
      <c r="A310" s="10">
        <v>305</v>
      </c>
      <c r="B310" s="11" t="s">
        <v>618</v>
      </c>
      <c r="C310" s="12" t="s">
        <v>619</v>
      </c>
      <c r="D310" s="13">
        <v>1170</v>
      </c>
      <c r="E310" s="14">
        <f t="shared" si="95"/>
        <v>1.6353568397894786E-4</v>
      </c>
      <c r="F310" s="15">
        <v>13318</v>
      </c>
      <c r="G310" s="14">
        <f t="shared" si="106"/>
        <v>1.5579874822221789E-3</v>
      </c>
      <c r="H310" s="15">
        <v>790</v>
      </c>
      <c r="I310" s="16">
        <f>PRODUCT(H310,100,1/892465944)</f>
        <v>8.8518783860731825E-5</v>
      </c>
      <c r="J310" s="13">
        <v>2124</v>
      </c>
      <c r="K310" s="14">
        <f>PRODUCT(J310,100,1/902339939)</f>
        <v>2.3538800713552367E-4</v>
      </c>
      <c r="L310" s="13">
        <v>5482</v>
      </c>
      <c r="M310" s="14">
        <f>PRODUCT(L310,100,1/472586193)</f>
        <v>1.1600000341101797E-3</v>
      </c>
      <c r="N310" s="14">
        <f t="shared" si="107"/>
        <v>-91.214897131701449</v>
      </c>
      <c r="O310" s="14">
        <f>PRODUCT(F310-H310,100,1/H310)</f>
        <v>1585.8227848101267</v>
      </c>
      <c r="P310" s="14">
        <f>PRODUCT(H310-J310,100,1/J310)</f>
        <v>-62.806026365348394</v>
      </c>
      <c r="Q310" s="14">
        <f>PRODUCT(J310-L310,100,1/L310)</f>
        <v>-61.255016417365923</v>
      </c>
    </row>
    <row r="311" spans="1:17" s="3" customFormat="1" ht="40.5">
      <c r="A311" s="10">
        <v>306</v>
      </c>
      <c r="B311" s="11" t="s">
        <v>620</v>
      </c>
      <c r="C311" s="12" t="s">
        <v>621</v>
      </c>
      <c r="D311" s="13">
        <v>1145</v>
      </c>
      <c r="E311" s="14">
        <f t="shared" si="95"/>
        <v>1.6004133175717548E-4</v>
      </c>
      <c r="F311" s="15">
        <v>24179</v>
      </c>
      <c r="G311" s="14">
        <f t="shared" si="106"/>
        <v>2.8285462781686491E-3</v>
      </c>
      <c r="H311" s="15">
        <v>34413</v>
      </c>
      <c r="I311" s="16">
        <f>PRODUCT(H311,100,1/892465944)</f>
        <v>3.8559454544295755E-3</v>
      </c>
      <c r="J311" s="13">
        <v>61877</v>
      </c>
      <c r="K311" s="14">
        <f>PRODUCT(J311,100,1/902339939)</f>
        <v>6.8573934639947261E-3</v>
      </c>
      <c r="L311" s="13">
        <v>30534</v>
      </c>
      <c r="M311" s="14">
        <f>PRODUCT(L311,100,1/472586193)</f>
        <v>6.4610436048012088E-3</v>
      </c>
      <c r="N311" s="14">
        <f t="shared" si="107"/>
        <v>-95.264485710740729</v>
      </c>
      <c r="O311" s="14">
        <f>PRODUCT(F311-H311,100,1/H311)</f>
        <v>-29.738761514543921</v>
      </c>
      <c r="P311" s="14">
        <f>PRODUCT(H311-J311,100,1/J311)</f>
        <v>-44.384827965156681</v>
      </c>
      <c r="Q311" s="14">
        <f>PRODUCT(J311-L311,100,1/L311)</f>
        <v>102.64950546931288</v>
      </c>
    </row>
    <row r="312" spans="1:17" s="3" customFormat="1" ht="27">
      <c r="A312" s="10">
        <v>307</v>
      </c>
      <c r="B312" s="11" t="s">
        <v>622</v>
      </c>
      <c r="C312" s="12" t="s">
        <v>623</v>
      </c>
      <c r="D312" s="13">
        <v>1067</v>
      </c>
      <c r="E312" s="14">
        <f t="shared" si="95"/>
        <v>1.4913895282524562E-4</v>
      </c>
      <c r="F312" s="15">
        <v>2574</v>
      </c>
      <c r="G312" s="14">
        <f t="shared" si="106"/>
        <v>3.0111576657455239E-4</v>
      </c>
      <c r="H312" s="15">
        <v>35431</v>
      </c>
      <c r="I312" s="16">
        <f>PRODUCT(H312,100,1/892465944)</f>
        <v>3.9700114316070755E-3</v>
      </c>
      <c r="J312" s="13">
        <v>76136</v>
      </c>
      <c r="K312" s="14">
        <f>PRODUCT(J312,100,1/902339939)</f>
        <v>8.4376183198070758E-3</v>
      </c>
      <c r="L312" s="13">
        <v>1930</v>
      </c>
      <c r="M312" s="14">
        <f>PRODUCT(L312,100,1/472586193)</f>
        <v>4.0839111014823908E-4</v>
      </c>
      <c r="N312" s="14">
        <f t="shared" si="107"/>
        <v>-58.547008547008545</v>
      </c>
      <c r="O312" s="14">
        <f>PRODUCT(F312-H312,100,1/H312)</f>
        <v>-92.735175411362931</v>
      </c>
      <c r="P312" s="14">
        <f>PRODUCT(H312-J312,100,1/J312)</f>
        <v>-53.46353893033519</v>
      </c>
      <c r="Q312" s="14">
        <f>PRODUCT(J312-L312,100,1/L312)</f>
        <v>3844.8704663212434</v>
      </c>
    </row>
    <row r="313" spans="1:17" s="3" customFormat="1" ht="54">
      <c r="A313" s="10">
        <v>308</v>
      </c>
      <c r="B313" s="31" t="s">
        <v>624</v>
      </c>
      <c r="C313" s="32" t="s">
        <v>625</v>
      </c>
      <c r="D313" s="13">
        <v>1037</v>
      </c>
      <c r="E313" s="14">
        <f t="shared" si="95"/>
        <v>1.4494573015911874E-4</v>
      </c>
      <c r="F313" s="22"/>
      <c r="G313" s="22"/>
      <c r="H313" s="22">
        <v>47</v>
      </c>
      <c r="I313" s="25">
        <f>PRODUCT(H313,100,1/892465944)</f>
        <v>5.2663073942460709E-6</v>
      </c>
      <c r="J313" s="23"/>
      <c r="K313" s="26"/>
      <c r="L313" s="27"/>
      <c r="M313" s="26"/>
      <c r="N313" s="14"/>
      <c r="O313" s="14">
        <f>PRODUCT(F313-H313,100,1/H313)</f>
        <v>-100</v>
      </c>
      <c r="P313" s="14"/>
      <c r="Q313" s="26"/>
    </row>
    <row r="314" spans="1:17" s="3" customFormat="1">
      <c r="A314" s="10">
        <v>309</v>
      </c>
      <c r="B314" s="11" t="s">
        <v>626</v>
      </c>
      <c r="C314" s="12" t="s">
        <v>627</v>
      </c>
      <c r="D314" s="13">
        <v>1020</v>
      </c>
      <c r="E314" s="14">
        <f t="shared" si="95"/>
        <v>1.4256957064831354E-4</v>
      </c>
      <c r="F314" s="15">
        <v>11020</v>
      </c>
      <c r="G314" s="14">
        <f>PRODUCT(F314,1/854820732,100)</f>
        <v>1.2891591871218211E-3</v>
      </c>
      <c r="H314" s="15">
        <v>1020</v>
      </c>
      <c r="I314" s="16">
        <f>PRODUCT(H314,100,1/892465944)</f>
        <v>1.142900753644892E-4</v>
      </c>
      <c r="J314" s="13">
        <v>8424</v>
      </c>
      <c r="K314" s="14">
        <f>PRODUCT(J314,100,1/902339939)</f>
        <v>9.3357277406292435E-4</v>
      </c>
      <c r="L314" s="13">
        <v>8103</v>
      </c>
      <c r="M314" s="14">
        <f>PRODUCT(L314,100,1/472586193)</f>
        <v>1.714607857788177E-3</v>
      </c>
      <c r="N314" s="14">
        <f>PRODUCT(D314-F314,100,1/F314)</f>
        <v>-90.744101633393825</v>
      </c>
      <c r="O314" s="14">
        <f>PRODUCT(F314-H314,100,1/H314)</f>
        <v>980.39215686274508</v>
      </c>
      <c r="P314" s="14">
        <f>PRODUCT(H314-J314,100,1/J314)</f>
        <v>-87.89173789173789</v>
      </c>
      <c r="Q314" s="14">
        <f>PRODUCT(J314-L314,100,1/L314)</f>
        <v>3.9614957423176604</v>
      </c>
    </row>
    <row r="315" spans="1:17" s="3" customFormat="1" ht="27">
      <c r="A315" s="10">
        <v>310</v>
      </c>
      <c r="B315" s="19" t="s">
        <v>628</v>
      </c>
      <c r="C315" s="18" t="s">
        <v>629</v>
      </c>
      <c r="D315" s="13">
        <v>1015</v>
      </c>
      <c r="E315" s="14">
        <f t="shared" si="95"/>
        <v>1.4187070020395905E-4</v>
      </c>
      <c r="F315" s="15">
        <v>623</v>
      </c>
      <c r="G315" s="14">
        <f>PRODUCT(F315,1/854820732,100)</f>
        <v>7.2880778001533091E-5</v>
      </c>
      <c r="H315" s="15"/>
      <c r="I315" s="16"/>
      <c r="J315" s="13"/>
      <c r="K315" s="14"/>
      <c r="L315" s="13"/>
      <c r="M315" s="14"/>
      <c r="N315" s="14">
        <f>PRODUCT(D315-F315,100,1/F315)</f>
        <v>62.921348314606739</v>
      </c>
      <c r="O315" s="14"/>
      <c r="P315" s="14"/>
      <c r="Q315" s="14"/>
    </row>
    <row r="316" spans="1:17" s="3" customFormat="1" ht="54">
      <c r="A316" s="10">
        <v>311</v>
      </c>
      <c r="B316" s="11" t="s">
        <v>630</v>
      </c>
      <c r="C316" s="12" t="s">
        <v>631</v>
      </c>
      <c r="D316" s="13">
        <v>990</v>
      </c>
      <c r="E316" s="14">
        <f t="shared" si="95"/>
        <v>1.3837634798218666E-4</v>
      </c>
      <c r="F316" s="15">
        <v>397</v>
      </c>
      <c r="G316" s="14">
        <f>PRODUCT(F316,1/854820732,100)</f>
        <v>4.6442486142228944E-5</v>
      </c>
      <c r="H316" s="15">
        <v>11537</v>
      </c>
      <c r="I316" s="16">
        <f>PRODUCT(H316,100,1/892465944)</f>
        <v>1.2927103916471686E-3</v>
      </c>
      <c r="J316" s="13">
        <v>3963</v>
      </c>
      <c r="K316" s="14">
        <f>PRODUCT(J316,100,1/902339939)</f>
        <v>4.3919146529099824E-4</v>
      </c>
      <c r="L316" s="13"/>
      <c r="M316" s="14"/>
      <c r="N316" s="14">
        <f>PRODUCT(D316-F316,100,1/F316)</f>
        <v>149.37027707808565</v>
      </c>
      <c r="O316" s="14">
        <f>PRODUCT(F316-H316,100,1/H316)</f>
        <v>-96.55889746034498</v>
      </c>
      <c r="P316" s="14">
        <f>PRODUCT(H316-J316,100,1/J316)</f>
        <v>191.11784002018672</v>
      </c>
      <c r="Q316" s="14"/>
    </row>
    <row r="317" spans="1:17" s="3" customFormat="1" ht="27">
      <c r="A317" s="10">
        <v>312</v>
      </c>
      <c r="B317" s="21" t="s">
        <v>632</v>
      </c>
      <c r="C317" s="12" t="s">
        <v>633</v>
      </c>
      <c r="D317" s="13">
        <v>982</v>
      </c>
      <c r="E317" s="14">
        <f t="shared" si="95"/>
        <v>1.3725815527121951E-4</v>
      </c>
      <c r="F317" s="15">
        <v>142</v>
      </c>
      <c r="G317" s="14">
        <f>PRODUCT(F317,1/854820732,100)</f>
        <v>1.6611670106288439E-5</v>
      </c>
      <c r="H317" s="22"/>
      <c r="I317" s="16"/>
      <c r="J317" s="23">
        <v>256</v>
      </c>
      <c r="K317" s="14">
        <f>PRODUCT(J317,100,1/902339939)</f>
        <v>2.837068259260549E-5</v>
      </c>
      <c r="L317" s="23">
        <v>532</v>
      </c>
      <c r="M317" s="14">
        <f>PRODUCT(L317,100,1/472586193)</f>
        <v>1.1257205730511046E-4</v>
      </c>
      <c r="N317" s="14">
        <f>PRODUCT(D317-F317,100,1/F317)</f>
        <v>591.54929577464793</v>
      </c>
      <c r="O317" s="14"/>
      <c r="P317" s="14">
        <f>PRODUCT(H317-J317,100,1/J317)</f>
        <v>-100</v>
      </c>
      <c r="Q317" s="14">
        <f>PRODUCT(J317-L317,100,1/L317)</f>
        <v>-51.879699248120296</v>
      </c>
    </row>
    <row r="318" spans="1:17" s="3" customFormat="1" ht="40.5">
      <c r="A318" s="10">
        <v>313</v>
      </c>
      <c r="B318" s="21" t="s">
        <v>634</v>
      </c>
      <c r="C318" s="24" t="s">
        <v>635</v>
      </c>
      <c r="D318" s="13">
        <v>950</v>
      </c>
      <c r="E318" s="14">
        <f t="shared" si="95"/>
        <v>1.3278538442735083E-4</v>
      </c>
      <c r="F318" s="22"/>
      <c r="G318" s="22"/>
      <c r="H318" s="22"/>
      <c r="I318" s="25"/>
      <c r="J318" s="23">
        <v>2875</v>
      </c>
      <c r="K318" s="26">
        <f>PRODUCT(J318,100,1/902339939)</f>
        <v>3.1861606427242492E-4</v>
      </c>
      <c r="L318" s="23"/>
      <c r="M318" s="26"/>
      <c r="N318" s="14"/>
      <c r="O318" s="14"/>
      <c r="P318" s="14">
        <f>PRODUCT(H318-J318,100,1/J318)</f>
        <v>-100</v>
      </c>
      <c r="Q318" s="26"/>
    </row>
    <row r="319" spans="1:17" s="3" customFormat="1">
      <c r="A319" s="10">
        <v>314</v>
      </c>
      <c r="B319" s="28" t="s">
        <v>636</v>
      </c>
      <c r="C319" s="29" t="s">
        <v>637</v>
      </c>
      <c r="D319" s="13">
        <v>882</v>
      </c>
      <c r="E319" s="14">
        <f t="shared" si="95"/>
        <v>1.2328074638412993E-4</v>
      </c>
      <c r="F319" s="15"/>
      <c r="G319" s="14"/>
      <c r="H319" s="15"/>
      <c r="I319" s="16"/>
      <c r="J319" s="13"/>
      <c r="K319" s="14"/>
      <c r="L319" s="13"/>
      <c r="M319" s="14"/>
      <c r="N319" s="14"/>
      <c r="O319" s="14"/>
      <c r="P319" s="14"/>
      <c r="Q319" s="14"/>
    </row>
    <row r="320" spans="1:17" s="3" customFormat="1" ht="54">
      <c r="A320" s="10">
        <v>315</v>
      </c>
      <c r="B320" s="21" t="s">
        <v>638</v>
      </c>
      <c r="C320" s="24" t="s">
        <v>639</v>
      </c>
      <c r="D320" s="13">
        <v>854</v>
      </c>
      <c r="E320" s="14">
        <f t="shared" si="95"/>
        <v>1.1936707189574485E-4</v>
      </c>
      <c r="F320" s="22"/>
      <c r="G320" s="22"/>
      <c r="H320" s="22">
        <v>81108</v>
      </c>
      <c r="I320" s="25">
        <f>PRODUCT(H320,100,1/892465944)</f>
        <v>9.0880778751597936E-3</v>
      </c>
      <c r="J320" s="23">
        <v>536</v>
      </c>
      <c r="K320" s="26">
        <f>PRODUCT(J320,100,1/902339939)</f>
        <v>5.9401116678267745E-5</v>
      </c>
      <c r="L320" s="23">
        <v>229374</v>
      </c>
      <c r="M320" s="26">
        <f>PRODUCT(L320,100,1/472586193)</f>
        <v>4.8535908030643622E-2</v>
      </c>
      <c r="N320" s="14"/>
      <c r="O320" s="14">
        <f>PRODUCT(F320-H320,100,1/H320)</f>
        <v>-100</v>
      </c>
      <c r="P320" s="14">
        <f>PRODUCT(H320-J320,100,1/J320)</f>
        <v>15032.089552238805</v>
      </c>
      <c r="Q320" s="26">
        <f>PRODUCT(J320-L320,100,1/L320)</f>
        <v>-99.766320507119389</v>
      </c>
    </row>
    <row r="321" spans="1:17" s="3" customFormat="1" ht="54">
      <c r="A321" s="10">
        <v>316</v>
      </c>
      <c r="B321" s="11" t="s">
        <v>640</v>
      </c>
      <c r="C321" s="12" t="s">
        <v>641</v>
      </c>
      <c r="D321" s="13">
        <v>818</v>
      </c>
      <c r="E321" s="14">
        <f t="shared" si="95"/>
        <v>1.143352046963926E-4</v>
      </c>
      <c r="F321" s="15">
        <v>337</v>
      </c>
      <c r="G321" s="14">
        <f>PRODUCT(F321,1/854820732,100)</f>
        <v>3.9423470604360594E-5</v>
      </c>
      <c r="H321" s="15">
        <v>868</v>
      </c>
      <c r="I321" s="16">
        <f>PRODUCT(H321,100,1/892465944)</f>
        <v>9.7258613153310415E-5</v>
      </c>
      <c r="J321" s="13">
        <v>200</v>
      </c>
      <c r="K321" s="14">
        <f>PRODUCT(J321,100,1/902339939)</f>
        <v>2.2164595775473037E-5</v>
      </c>
      <c r="L321" s="13">
        <v>1566</v>
      </c>
      <c r="M321" s="14">
        <f>PRODUCT(L321,100,1/472586193)</f>
        <v>3.3136812357105824E-4</v>
      </c>
      <c r="N321" s="14">
        <f>PRODUCT(D321-F321,100,1/F321)</f>
        <v>142.7299703264095</v>
      </c>
      <c r="O321" s="14">
        <f>PRODUCT(F321-H321,100,1/H321)</f>
        <v>-61.175115207373274</v>
      </c>
      <c r="P321" s="14">
        <f>PRODUCT(H321-J321,100,1/J321)</f>
        <v>334</v>
      </c>
      <c r="Q321" s="14">
        <f>PRODUCT(J321-L321,100,1/L321)</f>
        <v>-87.228607918263094</v>
      </c>
    </row>
    <row r="322" spans="1:17" s="3" customFormat="1" ht="54">
      <c r="A322" s="10">
        <v>317</v>
      </c>
      <c r="B322" s="11" t="s">
        <v>642</v>
      </c>
      <c r="C322" s="12" t="s">
        <v>643</v>
      </c>
      <c r="D322" s="13">
        <v>772</v>
      </c>
      <c r="E322" s="14">
        <f t="shared" si="95"/>
        <v>1.079055966083314E-4</v>
      </c>
      <c r="F322" s="15">
        <v>748</v>
      </c>
      <c r="G322" s="14">
        <f>PRODUCT(F322,1/854820732,100)</f>
        <v>8.7503727038758819E-5</v>
      </c>
      <c r="H322" s="15">
        <v>377</v>
      </c>
      <c r="I322" s="16">
        <f>PRODUCT(H322,100,1/892465944)</f>
        <v>4.2242508247463165E-5</v>
      </c>
      <c r="J322" s="13">
        <v>1126</v>
      </c>
      <c r="K322" s="14">
        <f>PRODUCT(J322,100,1/902339939)</f>
        <v>1.2478667421591321E-4</v>
      </c>
      <c r="L322" s="13"/>
      <c r="M322" s="14"/>
      <c r="N322" s="14">
        <f>PRODUCT(D322-F322,100,1/F322)</f>
        <v>3.2085561497326203</v>
      </c>
      <c r="O322" s="14">
        <f>PRODUCT(F322-H322,100,1/H322)</f>
        <v>98.408488063660471</v>
      </c>
      <c r="P322" s="14">
        <f>PRODUCT(H322-J322,100,1/J322)</f>
        <v>-66.518650088809949</v>
      </c>
      <c r="Q322" s="14"/>
    </row>
    <row r="323" spans="1:17" s="3" customFormat="1">
      <c r="A323" s="10">
        <v>318</v>
      </c>
      <c r="B323" s="28" t="s">
        <v>644</v>
      </c>
      <c r="C323" s="29" t="s">
        <v>645</v>
      </c>
      <c r="D323" s="13">
        <v>772</v>
      </c>
      <c r="E323" s="14">
        <f t="shared" si="95"/>
        <v>1.079055966083314E-4</v>
      </c>
      <c r="F323" s="22"/>
      <c r="G323" s="22"/>
      <c r="H323" s="22"/>
      <c r="I323" s="25"/>
      <c r="J323" s="23"/>
      <c r="K323" s="26"/>
      <c r="L323" s="23"/>
      <c r="M323" s="26"/>
      <c r="N323" s="14"/>
      <c r="O323" s="14"/>
      <c r="P323" s="14"/>
      <c r="Q323" s="26"/>
    </row>
    <row r="324" spans="1:17" s="3" customFormat="1" ht="27">
      <c r="A324" s="10">
        <v>319</v>
      </c>
      <c r="B324" s="21" t="s">
        <v>646</v>
      </c>
      <c r="C324" s="12" t="s">
        <v>647</v>
      </c>
      <c r="D324" s="13">
        <v>771</v>
      </c>
      <c r="E324" s="14">
        <f t="shared" si="95"/>
        <v>1.0776582251946052E-4</v>
      </c>
      <c r="F324" s="15">
        <v>334</v>
      </c>
      <c r="G324" s="14">
        <f>PRODUCT(F324,1/854820732,100)</f>
        <v>3.9072519827467172E-5</v>
      </c>
      <c r="H324" s="22"/>
      <c r="I324" s="16"/>
      <c r="J324" s="23">
        <v>111</v>
      </c>
      <c r="K324" s="14">
        <f>PRODUCT(J324,100,1/902339939)</f>
        <v>1.2301350655387537E-5</v>
      </c>
      <c r="L324" s="23">
        <v>465</v>
      </c>
      <c r="M324" s="14">
        <f>PRODUCT(L324,100,1/472586193)</f>
        <v>9.8394749336233776E-5</v>
      </c>
      <c r="N324" s="14">
        <f>PRODUCT(D324-F324,100,1/F324)</f>
        <v>130.83832335329342</v>
      </c>
      <c r="O324" s="14"/>
      <c r="P324" s="14">
        <f>PRODUCT(H324-J324,100,1/J324)</f>
        <v>-100</v>
      </c>
      <c r="Q324" s="14">
        <f>PRODUCT(J324-L324,100,1/L324)</f>
        <v>-76.129032258064512</v>
      </c>
    </row>
    <row r="325" spans="1:17" s="3" customFormat="1">
      <c r="A325" s="10">
        <v>320</v>
      </c>
      <c r="B325" s="19" t="s">
        <v>648</v>
      </c>
      <c r="C325" s="18" t="s">
        <v>649</v>
      </c>
      <c r="D325" s="13">
        <v>750</v>
      </c>
      <c r="E325" s="14">
        <f t="shared" si="95"/>
        <v>1.0483056665317172E-4</v>
      </c>
      <c r="F325" s="15">
        <v>750</v>
      </c>
      <c r="G325" s="14">
        <f>PRODUCT(F325,1/854820732,100)</f>
        <v>8.7737694223354425E-5</v>
      </c>
      <c r="H325" s="15"/>
      <c r="I325" s="16"/>
      <c r="J325" s="13"/>
      <c r="K325" s="14"/>
      <c r="L325" s="13"/>
      <c r="M325" s="14"/>
      <c r="N325" s="14">
        <f>PRODUCT(D325-F325,100,1/F325)</f>
        <v>0</v>
      </c>
      <c r="O325" s="14"/>
      <c r="P325" s="14"/>
      <c r="Q325" s="14"/>
    </row>
    <row r="326" spans="1:17" s="3" customFormat="1">
      <c r="A326" s="10">
        <v>321</v>
      </c>
      <c r="B326" s="28" t="s">
        <v>650</v>
      </c>
      <c r="C326" s="29" t="s">
        <v>651</v>
      </c>
      <c r="D326" s="13">
        <v>710</v>
      </c>
      <c r="E326" s="14">
        <f t="shared" si="95"/>
        <v>9.9239603098335883E-5</v>
      </c>
      <c r="F326" s="15"/>
      <c r="G326" s="14"/>
      <c r="H326" s="15"/>
      <c r="I326" s="16"/>
      <c r="J326" s="13"/>
      <c r="K326" s="14"/>
      <c r="L326" s="13"/>
      <c r="M326" s="14"/>
      <c r="N326" s="14"/>
      <c r="O326" s="14"/>
      <c r="P326" s="14"/>
      <c r="Q326" s="14"/>
    </row>
    <row r="327" spans="1:17" s="3" customFormat="1" ht="40.5">
      <c r="A327" s="10">
        <v>322</v>
      </c>
      <c r="B327" s="11" t="s">
        <v>652</v>
      </c>
      <c r="C327" s="12" t="s">
        <v>653</v>
      </c>
      <c r="D327" s="13">
        <v>696</v>
      </c>
      <c r="E327" s="14">
        <f t="shared" ref="E327:E390" si="108">PRODUCT(D327,1/715440185,100)</f>
        <v>9.7282765854143335E-5</v>
      </c>
      <c r="F327" s="15">
        <v>476</v>
      </c>
      <c r="G327" s="14">
        <f>PRODUCT(F327,1/854820732,100)</f>
        <v>5.5684189933755617E-5</v>
      </c>
      <c r="H327" s="15">
        <v>156</v>
      </c>
      <c r="I327" s="16">
        <f>PRODUCT(H327,100,1/892465944)</f>
        <v>1.747965858515717E-5</v>
      </c>
      <c r="J327" s="13">
        <v>398</v>
      </c>
      <c r="K327" s="14">
        <f>PRODUCT(J327,100,1/902339939)</f>
        <v>4.4107545593191343E-5</v>
      </c>
      <c r="L327" s="13">
        <v>543</v>
      </c>
      <c r="M327" s="14">
        <f>PRODUCT(L327,100,1/472586193)</f>
        <v>1.1489967503134396E-4</v>
      </c>
      <c r="N327" s="14">
        <f>PRODUCT(D327-F327,100,1/F327)</f>
        <v>46.218487394957982</v>
      </c>
      <c r="O327" s="14">
        <f>PRODUCT(F327-H327,100,1/H327)</f>
        <v>205.12820512820511</v>
      </c>
      <c r="P327" s="14">
        <f>PRODUCT(H327-J327,100,1/J327)</f>
        <v>-60.804020100502512</v>
      </c>
      <c r="Q327" s="14">
        <f>PRODUCT(J327-L327,100,1/L327)</f>
        <v>-26.703499079189687</v>
      </c>
    </row>
    <row r="328" spans="1:17" s="3" customFormat="1" ht="27">
      <c r="A328" s="10">
        <v>323</v>
      </c>
      <c r="B328" s="31" t="s">
        <v>654</v>
      </c>
      <c r="C328" s="32" t="s">
        <v>655</v>
      </c>
      <c r="D328" s="13">
        <v>691</v>
      </c>
      <c r="E328" s="14">
        <f t="shared" si="108"/>
        <v>9.6583895409788856E-5</v>
      </c>
      <c r="F328" s="22"/>
      <c r="G328" s="22"/>
      <c r="H328" s="22">
        <v>14371</v>
      </c>
      <c r="I328" s="25">
        <f>PRODUCT(H328,100,1/892465944)</f>
        <v>1.6102575226108571E-3</v>
      </c>
      <c r="J328" s="23"/>
      <c r="K328" s="26">
        <f>PRODUCT(J328,100,1/902339939)</f>
        <v>1.108229788773652E-7</v>
      </c>
      <c r="L328" s="23"/>
      <c r="M328" s="26"/>
      <c r="N328" s="14"/>
      <c r="O328" s="14">
        <f>PRODUCT(F328-H328,100,1/H328)</f>
        <v>-100</v>
      </c>
      <c r="P328" s="14"/>
      <c r="Q328" s="26"/>
    </row>
    <row r="329" spans="1:17" s="3" customFormat="1" ht="40.5">
      <c r="A329" s="10">
        <v>324</v>
      </c>
      <c r="B329" s="11" t="s">
        <v>656</v>
      </c>
      <c r="C329" s="12" t="s">
        <v>657</v>
      </c>
      <c r="D329" s="13">
        <v>684</v>
      </c>
      <c r="E329" s="14">
        <f t="shared" si="108"/>
        <v>9.5605476787692596E-5</v>
      </c>
      <c r="F329" s="15">
        <v>3637</v>
      </c>
      <c r="G329" s="14">
        <f t="shared" ref="G329:G334" si="109">PRODUCT(F329,1/854820732,100)</f>
        <v>4.2546932518712006E-4</v>
      </c>
      <c r="H329" s="15">
        <v>5754</v>
      </c>
      <c r="I329" s="16">
        <f>PRODUCT(H329,100,1/892465944)</f>
        <v>6.4473048396791255E-4</v>
      </c>
      <c r="J329" s="13">
        <v>2374</v>
      </c>
      <c r="K329" s="14">
        <f>PRODUCT(J329,100,1/902339939)</f>
        <v>2.6309375185486498E-4</v>
      </c>
      <c r="L329" s="13">
        <v>36146</v>
      </c>
      <c r="M329" s="14">
        <f>PRODUCT(L329,100,1/472586193)</f>
        <v>7.6485518484032382E-3</v>
      </c>
      <c r="N329" s="14">
        <f t="shared" ref="N329:N334" si="110">PRODUCT(D329-F329,100,1/F329)</f>
        <v>-81.193291174044546</v>
      </c>
      <c r="O329" s="14">
        <f>PRODUCT(F329-H329,100,1/H329)</f>
        <v>-36.791797010775113</v>
      </c>
      <c r="P329" s="14">
        <f>PRODUCT(H329-J329,100,1/J329)</f>
        <v>142.37573715248524</v>
      </c>
      <c r="Q329" s="14">
        <f>PRODUCT(J329-L329,100,1/L329)</f>
        <v>-93.432191667127753</v>
      </c>
    </row>
    <row r="330" spans="1:17" s="3" customFormat="1">
      <c r="A330" s="10">
        <v>325</v>
      </c>
      <c r="B330" s="19" t="s">
        <v>658</v>
      </c>
      <c r="C330" s="18" t="s">
        <v>659</v>
      </c>
      <c r="D330" s="13">
        <v>659</v>
      </c>
      <c r="E330" s="14">
        <f t="shared" si="108"/>
        <v>9.2111124565920214E-5</v>
      </c>
      <c r="F330" s="15">
        <v>470</v>
      </c>
      <c r="G330" s="14">
        <f t="shared" si="109"/>
        <v>5.4982288379968773E-5</v>
      </c>
      <c r="H330" s="15"/>
      <c r="I330" s="16"/>
      <c r="J330" s="13"/>
      <c r="K330" s="14"/>
      <c r="L330" s="13"/>
      <c r="M330" s="14"/>
      <c r="N330" s="14">
        <f t="shared" si="110"/>
        <v>40.212765957446813</v>
      </c>
      <c r="O330" s="14"/>
      <c r="P330" s="14"/>
      <c r="Q330" s="14"/>
    </row>
    <row r="331" spans="1:17" s="3" customFormat="1" ht="54">
      <c r="A331" s="10">
        <v>326</v>
      </c>
      <c r="B331" s="11" t="s">
        <v>660</v>
      </c>
      <c r="C331" s="12" t="s">
        <v>661</v>
      </c>
      <c r="D331" s="13">
        <v>616</v>
      </c>
      <c r="E331" s="14">
        <f t="shared" si="108"/>
        <v>8.6100838744471696E-5</v>
      </c>
      <c r="F331" s="15">
        <v>89466</v>
      </c>
      <c r="G331" s="14">
        <f t="shared" si="109"/>
        <v>1.0466054068515503E-2</v>
      </c>
      <c r="H331" s="15">
        <v>58409</v>
      </c>
      <c r="I331" s="16">
        <f t="shared" ref="I331:I338" si="111">PRODUCT(H331,100,1/892465944)</f>
        <v>6.5446755019259312E-3</v>
      </c>
      <c r="J331" s="13">
        <v>88253</v>
      </c>
      <c r="K331" s="14">
        <f t="shared" ref="K331:K338" si="112">PRODUCT(J331,100,1/902339939)</f>
        <v>9.7804603548641098E-3</v>
      </c>
      <c r="L331" s="13">
        <v>38109</v>
      </c>
      <c r="M331" s="14">
        <f>PRODUCT(L331,100,1/472586193)</f>
        <v>8.0639258117301774E-3</v>
      </c>
      <c r="N331" s="14">
        <f t="shared" si="110"/>
        <v>-99.311470279212216</v>
      </c>
      <c r="O331" s="14">
        <f t="shared" ref="O331:O338" si="113">PRODUCT(F331-H331,100,1/H331)</f>
        <v>53.171600267082127</v>
      </c>
      <c r="P331" s="14">
        <f t="shared" ref="P331:P338" si="114">PRODUCT(H331-J331,100,1/J331)</f>
        <v>-33.81641417288931</v>
      </c>
      <c r="Q331" s="14">
        <f>PRODUCT(J331-L331,100,1/L331)</f>
        <v>131.58046655645649</v>
      </c>
    </row>
    <row r="332" spans="1:17" s="3" customFormat="1">
      <c r="A332" s="10">
        <v>327</v>
      </c>
      <c r="B332" s="11" t="s">
        <v>662</v>
      </c>
      <c r="C332" s="12" t="s">
        <v>663</v>
      </c>
      <c r="D332" s="13">
        <v>576</v>
      </c>
      <c r="E332" s="14">
        <f t="shared" si="108"/>
        <v>8.0509875189635876E-5</v>
      </c>
      <c r="F332" s="15">
        <v>2795</v>
      </c>
      <c r="G332" s="14">
        <f t="shared" si="109"/>
        <v>3.2696914047236755E-4</v>
      </c>
      <c r="H332" s="15">
        <v>32664</v>
      </c>
      <c r="I332" s="16">
        <f t="shared" si="111"/>
        <v>3.6599715899075249E-3</v>
      </c>
      <c r="J332" s="13">
        <v>2150</v>
      </c>
      <c r="K332" s="14">
        <f t="shared" si="112"/>
        <v>2.3826940458633516E-4</v>
      </c>
      <c r="L332" s="30"/>
      <c r="M332" s="14"/>
      <c r="N332" s="14">
        <f t="shared" si="110"/>
        <v>-79.391771019677989</v>
      </c>
      <c r="O332" s="14">
        <f t="shared" si="113"/>
        <v>-91.443179035023263</v>
      </c>
      <c r="P332" s="14">
        <f t="shared" si="114"/>
        <v>1419.2558139534885</v>
      </c>
      <c r="Q332" s="14"/>
    </row>
    <row r="333" spans="1:17" s="3" customFormat="1" ht="54">
      <c r="A333" s="10">
        <v>328</v>
      </c>
      <c r="B333" s="11" t="s">
        <v>664</v>
      </c>
      <c r="C333" s="12" t="s">
        <v>665</v>
      </c>
      <c r="D333" s="13">
        <v>551</v>
      </c>
      <c r="E333" s="14">
        <f t="shared" si="108"/>
        <v>7.701552296786348E-5</v>
      </c>
      <c r="F333" s="15">
        <v>26800</v>
      </c>
      <c r="G333" s="14">
        <f t="shared" si="109"/>
        <v>3.1351602735811982E-3</v>
      </c>
      <c r="H333" s="15">
        <v>14906</v>
      </c>
      <c r="I333" s="16">
        <f t="shared" si="111"/>
        <v>1.6702037876304666E-3</v>
      </c>
      <c r="J333" s="13">
        <v>990</v>
      </c>
      <c r="K333" s="14">
        <f t="shared" si="112"/>
        <v>1.0971474908859154E-4</v>
      </c>
      <c r="L333" s="13">
        <v>10240</v>
      </c>
      <c r="M333" s="14">
        <f>PRODUCT(L333,100,1/472586193)</f>
        <v>2.1668005015119006E-3</v>
      </c>
      <c r="N333" s="14">
        <f t="shared" si="110"/>
        <v>-97.944029850746276</v>
      </c>
      <c r="O333" s="14">
        <f t="shared" si="113"/>
        <v>79.79337179659197</v>
      </c>
      <c r="P333" s="14">
        <f t="shared" si="114"/>
        <v>1405.6565656565656</v>
      </c>
      <c r="Q333" s="14">
        <f>PRODUCT(J333-L333,100,1/L333)</f>
        <v>-90.33203125</v>
      </c>
    </row>
    <row r="334" spans="1:17" s="3" customFormat="1" ht="27">
      <c r="A334" s="10">
        <v>329</v>
      </c>
      <c r="B334" s="11" t="s">
        <v>666</v>
      </c>
      <c r="C334" s="12" t="s">
        <v>667</v>
      </c>
      <c r="D334" s="13">
        <v>549</v>
      </c>
      <c r="E334" s="14">
        <f t="shared" si="108"/>
        <v>7.6735974790121699E-5</v>
      </c>
      <c r="F334" s="15">
        <v>616</v>
      </c>
      <c r="G334" s="14">
        <f t="shared" si="109"/>
        <v>7.2061892855448443E-5</v>
      </c>
      <c r="H334" s="15">
        <v>352</v>
      </c>
      <c r="I334" s="16">
        <f t="shared" si="111"/>
        <v>3.9441280910098233E-5</v>
      </c>
      <c r="J334" s="13">
        <v>616</v>
      </c>
      <c r="K334" s="14">
        <f t="shared" si="112"/>
        <v>6.8266954988456952E-5</v>
      </c>
      <c r="L334" s="13"/>
      <c r="M334" s="14"/>
      <c r="N334" s="14">
        <f t="shared" si="110"/>
        <v>-10.876623376623378</v>
      </c>
      <c r="O334" s="14">
        <f t="shared" si="113"/>
        <v>75</v>
      </c>
      <c r="P334" s="14">
        <f t="shared" si="114"/>
        <v>-42.857142857142861</v>
      </c>
      <c r="Q334" s="14"/>
    </row>
    <row r="335" spans="1:17" s="3" customFormat="1" ht="54">
      <c r="A335" s="10">
        <v>330</v>
      </c>
      <c r="B335" s="21" t="s">
        <v>668</v>
      </c>
      <c r="C335" s="24" t="s">
        <v>669</v>
      </c>
      <c r="D335" s="13">
        <v>540</v>
      </c>
      <c r="E335" s="14">
        <f t="shared" si="108"/>
        <v>7.5478007990283631E-5</v>
      </c>
      <c r="F335" s="22"/>
      <c r="G335" s="22"/>
      <c r="H335" s="22">
        <v>2399</v>
      </c>
      <c r="I335" s="25">
        <f t="shared" si="111"/>
        <v>2.6880577529353884E-4</v>
      </c>
      <c r="J335" s="23">
        <v>3600</v>
      </c>
      <c r="K335" s="26">
        <f t="shared" si="112"/>
        <v>3.9896272395851471E-4</v>
      </c>
      <c r="L335" s="23">
        <v>1148</v>
      </c>
      <c r="M335" s="26">
        <f>PRODUCT(L335,100,1/472586193)</f>
        <v>2.4291864997418576E-4</v>
      </c>
      <c r="N335" s="14"/>
      <c r="O335" s="14">
        <f t="shared" si="113"/>
        <v>-100</v>
      </c>
      <c r="P335" s="14">
        <f t="shared" si="114"/>
        <v>-33.361111111111114</v>
      </c>
      <c r="Q335" s="26">
        <f>PRODUCT(J335-L335,100,1/L335)</f>
        <v>213.58885017421602</v>
      </c>
    </row>
    <row r="336" spans="1:17" s="3" customFormat="1">
      <c r="A336" s="10">
        <v>331</v>
      </c>
      <c r="B336" s="11" t="s">
        <v>670</v>
      </c>
      <c r="C336" s="12" t="s">
        <v>671</v>
      </c>
      <c r="D336" s="13">
        <v>500</v>
      </c>
      <c r="E336" s="14">
        <f t="shared" si="108"/>
        <v>6.9887044435447797E-5</v>
      </c>
      <c r="F336" s="15">
        <v>5514</v>
      </c>
      <c r="G336" s="14">
        <f>PRODUCT(F336,1/854820732,100)</f>
        <v>6.4504752793010181E-4</v>
      </c>
      <c r="H336" s="15">
        <v>2200</v>
      </c>
      <c r="I336" s="16">
        <f t="shared" si="111"/>
        <v>2.4650800568811398E-4</v>
      </c>
      <c r="J336" s="13">
        <v>17300</v>
      </c>
      <c r="K336" s="14">
        <f t="shared" si="112"/>
        <v>1.9172375345784178E-3</v>
      </c>
      <c r="L336" s="30"/>
      <c r="M336" s="14"/>
      <c r="N336" s="14">
        <f>PRODUCT(D336-F336,100,1/F336)</f>
        <v>-90.932172651432708</v>
      </c>
      <c r="O336" s="14">
        <f t="shared" si="113"/>
        <v>150.63636363636363</v>
      </c>
      <c r="P336" s="14">
        <f t="shared" si="114"/>
        <v>-87.283236994219649</v>
      </c>
      <c r="Q336" s="14"/>
    </row>
    <row r="337" spans="1:17" s="3" customFormat="1">
      <c r="A337" s="10">
        <v>332</v>
      </c>
      <c r="B337" s="11" t="s">
        <v>672</v>
      </c>
      <c r="C337" s="12" t="s">
        <v>673</v>
      </c>
      <c r="D337" s="13">
        <v>500</v>
      </c>
      <c r="E337" s="14">
        <f t="shared" si="108"/>
        <v>6.9887044435447797E-5</v>
      </c>
      <c r="F337" s="15">
        <v>1572</v>
      </c>
      <c r="G337" s="14">
        <f>PRODUCT(F337,1/854820732,100)</f>
        <v>1.8389820709215088E-4</v>
      </c>
      <c r="H337" s="15">
        <v>10383</v>
      </c>
      <c r="I337" s="16">
        <f t="shared" si="111"/>
        <v>1.1634057377544033E-3</v>
      </c>
      <c r="J337" s="13">
        <v>11179</v>
      </c>
      <c r="K337" s="14">
        <f t="shared" si="112"/>
        <v>1.2388900808700655E-3</v>
      </c>
      <c r="L337" s="13">
        <v>6809</v>
      </c>
      <c r="M337" s="14">
        <f>PRODUCT(L337,100,1/472586193)</f>
        <v>1.4407953725385286E-3</v>
      </c>
      <c r="N337" s="14">
        <f>PRODUCT(D337-F337,100,1/F337)</f>
        <v>-68.193384223918585</v>
      </c>
      <c r="O337" s="14">
        <f t="shared" si="113"/>
        <v>-84.859867090436296</v>
      </c>
      <c r="P337" s="14">
        <f t="shared" si="114"/>
        <v>-7.1204937829859558</v>
      </c>
      <c r="Q337" s="14">
        <f>PRODUCT(J337-L337,100,1/L337)</f>
        <v>64.179762079600522</v>
      </c>
    </row>
    <row r="338" spans="1:17" s="3" customFormat="1" ht="54">
      <c r="A338" s="10">
        <v>333</v>
      </c>
      <c r="B338" s="21" t="s">
        <v>674</v>
      </c>
      <c r="C338" s="24" t="s">
        <v>675</v>
      </c>
      <c r="D338" s="13">
        <v>472</v>
      </c>
      <c r="E338" s="14">
        <f t="shared" si="108"/>
        <v>6.597336994706273E-5</v>
      </c>
      <c r="F338" s="22"/>
      <c r="G338" s="22"/>
      <c r="H338" s="22">
        <v>568</v>
      </c>
      <c r="I338" s="25">
        <f t="shared" si="111"/>
        <v>6.3643885104931242E-5</v>
      </c>
      <c r="J338" s="23">
        <v>978</v>
      </c>
      <c r="K338" s="26">
        <f t="shared" si="112"/>
        <v>1.0838487334206316E-4</v>
      </c>
      <c r="L338" s="23">
        <v>2870</v>
      </c>
      <c r="M338" s="26">
        <f>PRODUCT(L338,100,1/472586193)</f>
        <v>6.0729662493546439E-4</v>
      </c>
      <c r="N338" s="14"/>
      <c r="O338" s="14">
        <f t="shared" si="113"/>
        <v>-100</v>
      </c>
      <c r="P338" s="14">
        <f t="shared" si="114"/>
        <v>-41.922290388548063</v>
      </c>
      <c r="Q338" s="26">
        <f>PRODUCT(J338-L338,100,1/L338)</f>
        <v>-65.923344947735188</v>
      </c>
    </row>
    <row r="339" spans="1:17" s="3" customFormat="1">
      <c r="A339" s="10">
        <v>334</v>
      </c>
      <c r="B339" s="28" t="s">
        <v>676</v>
      </c>
      <c r="C339" s="29" t="s">
        <v>677</v>
      </c>
      <c r="D339" s="13">
        <v>470</v>
      </c>
      <c r="E339" s="14">
        <f t="shared" si="108"/>
        <v>6.5693821769320936E-5</v>
      </c>
      <c r="F339" s="15"/>
      <c r="G339" s="14"/>
      <c r="H339" s="15"/>
      <c r="I339" s="16"/>
      <c r="J339" s="13"/>
      <c r="K339" s="14"/>
      <c r="L339" s="30"/>
      <c r="M339" s="14"/>
      <c r="N339" s="14"/>
      <c r="O339" s="14"/>
      <c r="P339" s="14"/>
      <c r="Q339" s="14"/>
    </row>
    <row r="340" spans="1:17" s="3" customFormat="1" ht="54">
      <c r="A340" s="10">
        <v>335</v>
      </c>
      <c r="B340" s="11" t="s">
        <v>678</v>
      </c>
      <c r="C340" s="12" t="s">
        <v>679</v>
      </c>
      <c r="D340" s="13">
        <v>453</v>
      </c>
      <c r="E340" s="14">
        <f t="shared" si="108"/>
        <v>6.3317662258515717E-5</v>
      </c>
      <c r="F340" s="15">
        <v>669</v>
      </c>
      <c r="G340" s="14">
        <f>PRODUCT(F340,1/854820732,100)</f>
        <v>7.8262023247232146E-5</v>
      </c>
      <c r="H340" s="15">
        <v>595</v>
      </c>
      <c r="I340" s="16">
        <f>PRODUCT(H340,100,1/892465944)</f>
        <v>6.666921062928537E-5</v>
      </c>
      <c r="J340" s="13">
        <v>3251</v>
      </c>
      <c r="K340" s="14">
        <f>PRODUCT(J340,100,1/902339939)</f>
        <v>3.6028550433031423E-4</v>
      </c>
      <c r="L340" s="13">
        <v>9407</v>
      </c>
      <c r="M340" s="14">
        <f>PRODUCT(L340,100,1/472586193)</f>
        <v>1.9905363591525829E-3</v>
      </c>
      <c r="N340" s="14">
        <f>PRODUCT(D340-F340,100,1/F340)</f>
        <v>-32.286995515695068</v>
      </c>
      <c r="O340" s="14">
        <f>PRODUCT(F340-H340,100,1/H340)</f>
        <v>12.436974789915967</v>
      </c>
      <c r="P340" s="14">
        <f>PRODUCT(H340-J340,100,1/J340)</f>
        <v>-81.697939095662875</v>
      </c>
      <c r="Q340" s="14">
        <f>PRODUCT(J340-L340,100,1/L340)</f>
        <v>-65.440629318592542</v>
      </c>
    </row>
    <row r="341" spans="1:17" s="3" customFormat="1" ht="54">
      <c r="A341" s="10">
        <v>336</v>
      </c>
      <c r="B341" s="21" t="s">
        <v>680</v>
      </c>
      <c r="C341" s="24" t="s">
        <v>681</v>
      </c>
      <c r="D341" s="13">
        <v>438</v>
      </c>
      <c r="E341" s="14">
        <f t="shared" si="108"/>
        <v>6.122105092545228E-5</v>
      </c>
      <c r="F341" s="22"/>
      <c r="G341" s="22"/>
      <c r="H341" s="22">
        <v>15621</v>
      </c>
      <c r="I341" s="25">
        <f>PRODUCT(H341,100,1/892465944)</f>
        <v>1.7503188894791037E-3</v>
      </c>
      <c r="J341" s="23">
        <v>1150</v>
      </c>
      <c r="K341" s="26">
        <f>PRODUCT(J341,100,1/902339939)</f>
        <v>1.2744642570896997E-4</v>
      </c>
      <c r="L341" s="23">
        <v>8274</v>
      </c>
      <c r="M341" s="26">
        <f>PRODUCT(L341,100,1/472586193)</f>
        <v>1.7507917333505338E-3</v>
      </c>
      <c r="N341" s="14"/>
      <c r="O341" s="14">
        <f>PRODUCT(F341-H341,100,1/H341)</f>
        <v>-100</v>
      </c>
      <c r="P341" s="14">
        <f>PRODUCT(H341-J341,100,1/J341)</f>
        <v>1258.3478260869565</v>
      </c>
      <c r="Q341" s="26">
        <f>PRODUCT(J341-L341,100,1/L341)</f>
        <v>-86.101039400531789</v>
      </c>
    </row>
    <row r="342" spans="1:17" s="3" customFormat="1" ht="54">
      <c r="A342" s="10">
        <v>337</v>
      </c>
      <c r="B342" s="31" t="s">
        <v>682</v>
      </c>
      <c r="C342" s="32" t="s">
        <v>683</v>
      </c>
      <c r="D342" s="13">
        <v>430</v>
      </c>
      <c r="E342" s="14">
        <f t="shared" si="108"/>
        <v>6.0102858214485116E-5</v>
      </c>
      <c r="F342" s="22"/>
      <c r="G342" s="22"/>
      <c r="H342" s="22">
        <v>35</v>
      </c>
      <c r="I342" s="25">
        <f>PRODUCT(H342,100,1/892465944)</f>
        <v>3.9217182723109037E-6</v>
      </c>
      <c r="J342" s="23"/>
      <c r="K342" s="26"/>
      <c r="L342" s="23"/>
      <c r="M342" s="26"/>
      <c r="N342" s="14"/>
      <c r="O342" s="14">
        <f>PRODUCT(F342-H342,100,1/H342)</f>
        <v>-100</v>
      </c>
      <c r="P342" s="14"/>
      <c r="Q342" s="26"/>
    </row>
    <row r="343" spans="1:17" s="3" customFormat="1" ht="27">
      <c r="A343" s="10">
        <v>338</v>
      </c>
      <c r="B343" s="21" t="s">
        <v>684</v>
      </c>
      <c r="C343" s="24" t="s">
        <v>685</v>
      </c>
      <c r="D343" s="13">
        <v>420</v>
      </c>
      <c r="E343" s="14">
        <f t="shared" si="108"/>
        <v>5.8705117325776164E-5</v>
      </c>
      <c r="F343" s="22"/>
      <c r="G343" s="22"/>
      <c r="H343" s="22"/>
      <c r="I343" s="25"/>
      <c r="J343" s="23">
        <v>5300</v>
      </c>
      <c r="K343" s="26">
        <f>PRODUCT(J343,100,1/902339939)</f>
        <v>5.8736178805003549E-4</v>
      </c>
      <c r="L343" s="23">
        <v>1565</v>
      </c>
      <c r="M343" s="26">
        <f>PRODUCT(L343,100,1/472586193)</f>
        <v>3.3115652195958247E-4</v>
      </c>
      <c r="N343" s="14"/>
      <c r="O343" s="14"/>
      <c r="P343" s="14">
        <f>PRODUCT(H343-J343,100,1/J343)</f>
        <v>-100</v>
      </c>
      <c r="Q343" s="26">
        <f>PRODUCT(J343-L343,100,1/L343)</f>
        <v>238.65814696485623</v>
      </c>
    </row>
    <row r="344" spans="1:17" s="3" customFormat="1">
      <c r="A344" s="10">
        <v>339</v>
      </c>
      <c r="B344" s="28" t="s">
        <v>686</v>
      </c>
      <c r="C344" s="29" t="s">
        <v>687</v>
      </c>
      <c r="D344" s="13">
        <v>400</v>
      </c>
      <c r="E344" s="14">
        <f t="shared" si="108"/>
        <v>5.590963554835824E-5</v>
      </c>
      <c r="F344" s="22"/>
      <c r="G344" s="22"/>
      <c r="H344" s="22"/>
      <c r="I344" s="25"/>
      <c r="J344" s="23"/>
      <c r="K344" s="26"/>
      <c r="L344" s="23"/>
      <c r="M344" s="26"/>
      <c r="N344" s="14"/>
      <c r="O344" s="14"/>
      <c r="P344" s="14"/>
      <c r="Q344" s="26"/>
    </row>
    <row r="345" spans="1:17" s="3" customFormat="1">
      <c r="A345" s="10">
        <v>340</v>
      </c>
      <c r="B345" s="21" t="s">
        <v>688</v>
      </c>
      <c r="C345" s="24" t="s">
        <v>689</v>
      </c>
      <c r="D345" s="13">
        <v>390</v>
      </c>
      <c r="E345" s="14">
        <f t="shared" si="108"/>
        <v>5.4511894659649289E-5</v>
      </c>
      <c r="F345" s="22"/>
      <c r="G345" s="22"/>
      <c r="H345" s="22">
        <v>13934</v>
      </c>
      <c r="I345" s="25">
        <f>PRODUCT(H345,100,1/892465944)</f>
        <v>1.5612920687537181E-3</v>
      </c>
      <c r="J345" s="23">
        <v>2690</v>
      </c>
      <c r="K345" s="26">
        <f>PRODUCT(J345,100,1/902339939)</f>
        <v>2.9811381318011235E-4</v>
      </c>
      <c r="L345" s="27"/>
      <c r="M345" s="26"/>
      <c r="N345" s="14"/>
      <c r="O345" s="14">
        <f>PRODUCT(F345-H345,100,1/H345)</f>
        <v>-100.00000000000001</v>
      </c>
      <c r="P345" s="14">
        <f>PRODUCT(H345-J345,100,1/J345)</f>
        <v>417.9925650557621</v>
      </c>
      <c r="Q345" s="26"/>
    </row>
    <row r="346" spans="1:17" s="3" customFormat="1">
      <c r="A346" s="10">
        <v>341</v>
      </c>
      <c r="B346" s="28" t="s">
        <v>690</v>
      </c>
      <c r="C346" s="29" t="s">
        <v>691</v>
      </c>
      <c r="D346" s="13">
        <v>365</v>
      </c>
      <c r="E346" s="14">
        <f t="shared" si="108"/>
        <v>5.10175424378769E-5</v>
      </c>
      <c r="F346" s="22"/>
      <c r="G346" s="22"/>
      <c r="H346" s="22"/>
      <c r="I346" s="25"/>
      <c r="J346" s="23"/>
      <c r="K346" s="26"/>
      <c r="L346" s="23"/>
      <c r="M346" s="26"/>
      <c r="N346" s="14"/>
      <c r="O346" s="14"/>
      <c r="P346" s="14"/>
      <c r="Q346" s="26"/>
    </row>
    <row r="347" spans="1:17" s="3" customFormat="1" ht="27">
      <c r="A347" s="10">
        <v>342</v>
      </c>
      <c r="B347" s="20" t="s">
        <v>692</v>
      </c>
      <c r="C347" s="18" t="s">
        <v>693</v>
      </c>
      <c r="D347" s="13">
        <v>323</v>
      </c>
      <c r="E347" s="14">
        <f t="shared" si="108"/>
        <v>4.5147030705299285E-5</v>
      </c>
      <c r="F347" s="15">
        <v>968</v>
      </c>
      <c r="G347" s="14">
        <f>PRODUCT(F347,1/854820732,100)</f>
        <v>1.1324011734427611E-4</v>
      </c>
      <c r="H347" s="15">
        <v>27</v>
      </c>
      <c r="I347" s="16">
        <f>PRODUCT(H347,100,1/892465944)</f>
        <v>3.0253255243541257E-6</v>
      </c>
      <c r="J347" s="13"/>
      <c r="K347" s="14"/>
      <c r="L347" s="13"/>
      <c r="M347" s="14"/>
      <c r="N347" s="14">
        <f>PRODUCT(D347-F347,100,1/F347)</f>
        <v>-66.632231404958674</v>
      </c>
      <c r="O347" s="14">
        <f>PRODUCT(F347-H347,100,1/H347)</f>
        <v>3485.1851851851852</v>
      </c>
      <c r="P347" s="14"/>
      <c r="Q347" s="14"/>
    </row>
    <row r="348" spans="1:17" s="3" customFormat="1" ht="54">
      <c r="A348" s="10">
        <v>343</v>
      </c>
      <c r="B348" s="19" t="s">
        <v>694</v>
      </c>
      <c r="C348" s="18" t="s">
        <v>695</v>
      </c>
      <c r="D348" s="13">
        <v>318</v>
      </c>
      <c r="E348" s="14">
        <f t="shared" si="108"/>
        <v>4.4448160260944806E-5</v>
      </c>
      <c r="F348" s="15">
        <v>15814</v>
      </c>
      <c r="G348" s="14">
        <f>PRODUCT(F348,1/854820732,100)</f>
        <v>1.8499785285975027E-3</v>
      </c>
      <c r="H348" s="22"/>
      <c r="I348" s="16"/>
      <c r="J348" s="23"/>
      <c r="K348" s="14"/>
      <c r="L348" s="23"/>
      <c r="M348" s="14"/>
      <c r="N348" s="14">
        <f>PRODUCT(D348-F348,100,1/F348)</f>
        <v>-97.989123561401286</v>
      </c>
      <c r="O348" s="14"/>
      <c r="P348" s="14"/>
      <c r="Q348" s="14"/>
    </row>
    <row r="349" spans="1:17" s="3" customFormat="1" ht="54">
      <c r="A349" s="10">
        <v>344</v>
      </c>
      <c r="B349" s="11" t="s">
        <v>696</v>
      </c>
      <c r="C349" s="12" t="s">
        <v>697</v>
      </c>
      <c r="D349" s="13">
        <v>249</v>
      </c>
      <c r="E349" s="14">
        <f t="shared" si="108"/>
        <v>3.4803748128853008E-5</v>
      </c>
      <c r="F349" s="15">
        <v>1778</v>
      </c>
      <c r="G349" s="14">
        <f>PRODUCT(F349,1/854820732,100)</f>
        <v>2.0799682710549892E-4</v>
      </c>
      <c r="H349" s="15">
        <v>13501</v>
      </c>
      <c r="I349" s="16">
        <f>PRODUCT(H349,100,1/892465944)</f>
        <v>1.5127748112705576E-3</v>
      </c>
      <c r="J349" s="13">
        <v>36361</v>
      </c>
      <c r="K349" s="14">
        <f>PRODUCT(J349,100,1/902339939)</f>
        <v>4.0296343349598756E-3</v>
      </c>
      <c r="L349" s="13">
        <v>5634</v>
      </c>
      <c r="M349" s="14">
        <f>PRODUCT(L349,100,1/472586193)</f>
        <v>1.192163479054497E-3</v>
      </c>
      <c r="N349" s="14">
        <f>PRODUCT(D349-F349,100,1/F349)</f>
        <v>-85.995500562429712</v>
      </c>
      <c r="O349" s="14">
        <f>PRODUCT(F349-H349,100,1/H349)</f>
        <v>-86.830605140359964</v>
      </c>
      <c r="P349" s="14">
        <f>PRODUCT(H349-J349,100,1/J349)</f>
        <v>-62.869558042958118</v>
      </c>
      <c r="Q349" s="14">
        <f>PRODUCT(J349-L349,100,1/L349)</f>
        <v>545.38516151934687</v>
      </c>
    </row>
    <row r="350" spans="1:17" s="3" customFormat="1" ht="27">
      <c r="A350" s="10">
        <v>345</v>
      </c>
      <c r="B350" s="11" t="s">
        <v>698</v>
      </c>
      <c r="C350" s="12" t="s">
        <v>699</v>
      </c>
      <c r="D350" s="13">
        <v>247</v>
      </c>
      <c r="E350" s="14">
        <f t="shared" si="108"/>
        <v>3.4524199951111214E-5</v>
      </c>
      <c r="F350" s="15">
        <v>20</v>
      </c>
      <c r="G350" s="14">
        <f>PRODUCT(F350,1/854820732,100)</f>
        <v>2.3396718459561181E-6</v>
      </c>
      <c r="H350" s="15">
        <v>42595</v>
      </c>
      <c r="I350" s="16">
        <f>PRODUCT(H350,100,1/892465944)</f>
        <v>4.7727311374023704E-3</v>
      </c>
      <c r="J350" s="13">
        <v>20496</v>
      </c>
      <c r="K350" s="14">
        <f>PRODUCT(J350,100,1/902339939)</f>
        <v>2.2714277750704769E-3</v>
      </c>
      <c r="L350" s="13"/>
      <c r="M350" s="14"/>
      <c r="N350" s="14">
        <f>PRODUCT(D350-F350,100,1/F350)</f>
        <v>1135</v>
      </c>
      <c r="O350" s="14">
        <f>PRODUCT(F350-H350,100,1/H350)</f>
        <v>-99.953046132175132</v>
      </c>
      <c r="P350" s="14">
        <f>PRODUCT(H350-J350,100,1/J350)</f>
        <v>107.82103825136612</v>
      </c>
      <c r="Q350" s="14"/>
    </row>
    <row r="351" spans="1:17" s="3" customFormat="1" ht="54">
      <c r="A351" s="10">
        <v>346</v>
      </c>
      <c r="B351" s="11" t="s">
        <v>700</v>
      </c>
      <c r="C351" s="12" t="s">
        <v>701</v>
      </c>
      <c r="D351" s="13">
        <v>240</v>
      </c>
      <c r="E351" s="14">
        <f t="shared" si="108"/>
        <v>3.3545781329014947E-5</v>
      </c>
      <c r="F351" s="15">
        <v>2308</v>
      </c>
      <c r="G351" s="14">
        <f>PRODUCT(F351,1/854820732,100)</f>
        <v>2.6999813102333603E-4</v>
      </c>
      <c r="H351" s="15">
        <v>104</v>
      </c>
      <c r="I351" s="16">
        <f>PRODUCT(H351,100,1/892465944)</f>
        <v>1.1653105723438115E-5</v>
      </c>
      <c r="J351" s="13">
        <v>382</v>
      </c>
      <c r="K351" s="14">
        <f>PRODUCT(J351,100,1/902339939)</f>
        <v>4.23343779311535E-5</v>
      </c>
      <c r="L351" s="13"/>
      <c r="M351" s="14"/>
      <c r="N351" s="14">
        <f>PRODUCT(D351-F351,100,1/F351)</f>
        <v>-89.601386481802422</v>
      </c>
      <c r="O351" s="14">
        <f>PRODUCT(F351-H351,100,1/H351)</f>
        <v>2119.2307692307695</v>
      </c>
      <c r="P351" s="14">
        <f>PRODUCT(H351-J351,100,1/J351)</f>
        <v>-72.774869109947645</v>
      </c>
      <c r="Q351" s="14"/>
    </row>
    <row r="352" spans="1:17" s="3" customFormat="1">
      <c r="A352" s="10">
        <v>347</v>
      </c>
      <c r="B352" s="28" t="s">
        <v>702</v>
      </c>
      <c r="C352" s="29" t="s">
        <v>703</v>
      </c>
      <c r="D352" s="13">
        <v>233</v>
      </c>
      <c r="E352" s="14">
        <f t="shared" si="108"/>
        <v>3.2567362706918673E-5</v>
      </c>
      <c r="F352" s="15"/>
      <c r="G352" s="14"/>
      <c r="H352" s="15"/>
      <c r="I352" s="16"/>
      <c r="J352" s="13"/>
      <c r="K352" s="14"/>
      <c r="L352" s="30"/>
      <c r="M352" s="14"/>
      <c r="N352" s="14"/>
      <c r="O352" s="14"/>
      <c r="P352" s="14"/>
      <c r="Q352" s="14"/>
    </row>
    <row r="353" spans="1:17" s="3" customFormat="1">
      <c r="A353" s="10">
        <v>348</v>
      </c>
      <c r="B353" s="20" t="s">
        <v>704</v>
      </c>
      <c r="C353" s="18" t="s">
        <v>705</v>
      </c>
      <c r="D353" s="13">
        <v>232</v>
      </c>
      <c r="E353" s="14">
        <f t="shared" si="108"/>
        <v>3.2427588618047783E-5</v>
      </c>
      <c r="F353" s="15">
        <v>86</v>
      </c>
      <c r="G353" s="14">
        <f>PRODUCT(F353,1/854820732,100)</f>
        <v>1.0060588937611309E-5</v>
      </c>
      <c r="H353" s="15">
        <v>87</v>
      </c>
      <c r="I353" s="16">
        <f>PRODUCT(H353,100,1/892465944)</f>
        <v>9.7482711340299604E-6</v>
      </c>
      <c r="J353" s="13"/>
      <c r="K353" s="14"/>
      <c r="L353" s="30"/>
      <c r="M353" s="14"/>
      <c r="N353" s="14">
        <f>PRODUCT(D353-F353,100,1/F353)</f>
        <v>169.76744186046511</v>
      </c>
      <c r="O353" s="14">
        <f>PRODUCT(F353-H353,100,1/H353)</f>
        <v>-1.1494252873563218</v>
      </c>
      <c r="P353" s="14"/>
      <c r="Q353" s="14"/>
    </row>
    <row r="354" spans="1:17" s="3" customFormat="1">
      <c r="A354" s="10">
        <v>349</v>
      </c>
      <c r="B354" s="11" t="s">
        <v>706</v>
      </c>
      <c r="C354" s="12" t="s">
        <v>707</v>
      </c>
      <c r="D354" s="13">
        <v>200</v>
      </c>
      <c r="E354" s="14">
        <f t="shared" si="108"/>
        <v>2.795481777417912E-5</v>
      </c>
      <c r="F354" s="15">
        <v>109372</v>
      </c>
      <c r="G354" s="14">
        <f>PRODUCT(F354,1/854820732,100)</f>
        <v>1.2794729456795627E-2</v>
      </c>
      <c r="H354" s="15">
        <v>11021</v>
      </c>
      <c r="I354" s="16">
        <f>PRODUCT(H354,100,1/892465944)</f>
        <v>1.2348930594039563E-3</v>
      </c>
      <c r="J354" s="13">
        <v>42415</v>
      </c>
      <c r="K354" s="14">
        <f>PRODUCT(J354,100,1/902339939)</f>
        <v>4.7005566490834448E-3</v>
      </c>
      <c r="L354" s="13">
        <v>86886</v>
      </c>
      <c r="M354" s="14">
        <f>PRODUCT(L354,100,1/472586193)</f>
        <v>1.8385217614683886E-2</v>
      </c>
      <c r="N354" s="14">
        <f>PRODUCT(D354-F354,100,1/F354)</f>
        <v>-99.817137841495082</v>
      </c>
      <c r="O354" s="14">
        <f>PRODUCT(F354-H354,100,1/H354)</f>
        <v>892.39633427093736</v>
      </c>
      <c r="P354" s="14">
        <f>PRODUCT(H354-J354,100,1/J354)</f>
        <v>-74.016267829777206</v>
      </c>
      <c r="Q354" s="14">
        <f>PRODUCT(J354-L354,100,1/L354)</f>
        <v>-51.183159542388879</v>
      </c>
    </row>
    <row r="355" spans="1:17" s="3" customFormat="1" ht="54">
      <c r="A355" s="10">
        <v>350</v>
      </c>
      <c r="B355" s="31" t="s">
        <v>708</v>
      </c>
      <c r="C355" s="32" t="s">
        <v>709</v>
      </c>
      <c r="D355" s="13">
        <v>200</v>
      </c>
      <c r="E355" s="14">
        <f t="shared" si="108"/>
        <v>2.795481777417912E-5</v>
      </c>
      <c r="F355" s="22"/>
      <c r="G355" s="22"/>
      <c r="H355" s="22">
        <v>1600</v>
      </c>
      <c r="I355" s="25">
        <f>PRODUCT(H355,100,1/892465944)</f>
        <v>1.7927854959135561E-4</v>
      </c>
      <c r="J355" s="23"/>
      <c r="K355" s="26"/>
      <c r="L355" s="27"/>
      <c r="M355" s="26"/>
      <c r="N355" s="14"/>
      <c r="O355" s="14">
        <f>PRODUCT(F355-H355,100,1/H355)</f>
        <v>-100</v>
      </c>
      <c r="P355" s="14"/>
      <c r="Q355" s="26"/>
    </row>
    <row r="356" spans="1:17" s="3" customFormat="1">
      <c r="A356" s="10">
        <v>351</v>
      </c>
      <c r="B356" s="28" t="s">
        <v>710</v>
      </c>
      <c r="C356" s="29" t="s">
        <v>711</v>
      </c>
      <c r="D356" s="13">
        <v>200</v>
      </c>
      <c r="E356" s="14">
        <f t="shared" si="108"/>
        <v>2.795481777417912E-5</v>
      </c>
      <c r="F356" s="22"/>
      <c r="G356" s="22"/>
      <c r="H356" s="22"/>
      <c r="I356" s="25"/>
      <c r="J356" s="23"/>
      <c r="K356" s="26"/>
      <c r="L356" s="27"/>
      <c r="M356" s="26"/>
      <c r="N356" s="14"/>
      <c r="O356" s="14"/>
      <c r="P356" s="14"/>
      <c r="Q356" s="26"/>
    </row>
    <row r="357" spans="1:17" s="3" customFormat="1">
      <c r="A357" s="10">
        <v>352</v>
      </c>
      <c r="B357" s="28" t="s">
        <v>712</v>
      </c>
      <c r="C357" s="29" t="s">
        <v>713</v>
      </c>
      <c r="D357" s="13">
        <v>197</v>
      </c>
      <c r="E357" s="14">
        <f t="shared" si="108"/>
        <v>2.7535495507566435E-5</v>
      </c>
      <c r="F357" s="15"/>
      <c r="G357" s="14"/>
      <c r="H357" s="15"/>
      <c r="I357" s="16"/>
      <c r="J357" s="13"/>
      <c r="K357" s="14"/>
      <c r="L357" s="13"/>
      <c r="M357" s="14"/>
      <c r="N357" s="14"/>
      <c r="O357" s="14"/>
      <c r="P357" s="14"/>
      <c r="Q357" s="14"/>
    </row>
    <row r="358" spans="1:17" s="3" customFormat="1">
      <c r="A358" s="10">
        <v>353</v>
      </c>
      <c r="B358" s="28" t="s">
        <v>714</v>
      </c>
      <c r="C358" s="29" t="s">
        <v>715</v>
      </c>
      <c r="D358" s="13">
        <v>177</v>
      </c>
      <c r="E358" s="14">
        <f t="shared" si="108"/>
        <v>2.4740013730148525E-5</v>
      </c>
      <c r="F358" s="15"/>
      <c r="G358" s="14"/>
      <c r="H358" s="22"/>
      <c r="I358" s="16"/>
      <c r="J358" s="23"/>
      <c r="K358" s="14"/>
      <c r="L358" s="23"/>
      <c r="M358" s="14"/>
      <c r="N358" s="14"/>
      <c r="O358" s="14"/>
      <c r="P358" s="14"/>
      <c r="Q358" s="14"/>
    </row>
    <row r="359" spans="1:17" s="3" customFormat="1" ht="40.5">
      <c r="A359" s="10">
        <v>354</v>
      </c>
      <c r="B359" s="21" t="s">
        <v>716</v>
      </c>
      <c r="C359" s="24" t="s">
        <v>717</v>
      </c>
      <c r="D359" s="13">
        <v>160</v>
      </c>
      <c r="E359" s="14">
        <f t="shared" si="108"/>
        <v>2.2363854219343297E-5</v>
      </c>
      <c r="F359" s="22"/>
      <c r="G359" s="22"/>
      <c r="H359" s="22"/>
      <c r="I359" s="25"/>
      <c r="J359" s="23">
        <v>1740</v>
      </c>
      <c r="K359" s="26">
        <f>PRODUCT(J359,100,1/902339939)</f>
        <v>1.9283198324661544E-4</v>
      </c>
      <c r="L359" s="27"/>
      <c r="M359" s="26"/>
      <c r="N359" s="14"/>
      <c r="O359" s="14"/>
      <c r="P359" s="14">
        <f>PRODUCT(H359-J359,100,1/J359)</f>
        <v>-100</v>
      </c>
      <c r="Q359" s="26"/>
    </row>
    <row r="360" spans="1:17" s="3" customFormat="1" ht="27">
      <c r="A360" s="10">
        <v>355</v>
      </c>
      <c r="B360" s="21" t="s">
        <v>718</v>
      </c>
      <c r="C360" s="24" t="s">
        <v>719</v>
      </c>
      <c r="D360" s="13">
        <v>150</v>
      </c>
      <c r="E360" s="14">
        <f t="shared" si="108"/>
        <v>2.0966113330634342E-5</v>
      </c>
      <c r="F360" s="22"/>
      <c r="G360" s="22"/>
      <c r="H360" s="22"/>
      <c r="I360" s="25"/>
      <c r="J360" s="23">
        <v>2439</v>
      </c>
      <c r="K360" s="26">
        <f>PRODUCT(J360,100,1/902339939)</f>
        <v>2.7029724548189367E-4</v>
      </c>
      <c r="L360" s="27"/>
      <c r="M360" s="26"/>
      <c r="N360" s="14"/>
      <c r="O360" s="14"/>
      <c r="P360" s="14">
        <f>PRODUCT(H360-J360,100,1/J360)</f>
        <v>-100</v>
      </c>
      <c r="Q360" s="26"/>
    </row>
    <row r="361" spans="1:17" s="3" customFormat="1" ht="27">
      <c r="A361" s="10">
        <v>356</v>
      </c>
      <c r="B361" s="21" t="s">
        <v>720</v>
      </c>
      <c r="C361" s="24" t="s">
        <v>721</v>
      </c>
      <c r="D361" s="13">
        <v>141</v>
      </c>
      <c r="E361" s="14">
        <f t="shared" si="108"/>
        <v>1.9708146530796281E-5</v>
      </c>
      <c r="F361" s="22"/>
      <c r="G361" s="22"/>
      <c r="H361" s="22"/>
      <c r="I361" s="25"/>
      <c r="J361" s="23">
        <v>2065</v>
      </c>
      <c r="K361" s="26">
        <f>PRODUCT(J361,100,1/902339939)</f>
        <v>2.2884945138175911E-4</v>
      </c>
      <c r="L361" s="27"/>
      <c r="M361" s="26"/>
      <c r="N361" s="14"/>
      <c r="O361" s="14"/>
      <c r="P361" s="14">
        <f>PRODUCT(H361-J361,100,1/J361)</f>
        <v>-100</v>
      </c>
      <c r="Q361" s="26"/>
    </row>
    <row r="362" spans="1:17" s="3" customFormat="1" ht="27">
      <c r="A362" s="10">
        <v>357</v>
      </c>
      <c r="B362" s="31" t="s">
        <v>722</v>
      </c>
      <c r="C362" s="32" t="s">
        <v>723</v>
      </c>
      <c r="D362" s="13">
        <v>140</v>
      </c>
      <c r="E362" s="14">
        <f t="shared" si="108"/>
        <v>1.9568372441925387E-5</v>
      </c>
      <c r="F362" s="22"/>
      <c r="G362" s="22"/>
      <c r="H362" s="22">
        <v>150</v>
      </c>
      <c r="I362" s="25">
        <f>PRODUCT(H362,100,1/892465944)</f>
        <v>1.680736402418959E-5</v>
      </c>
      <c r="J362" s="23"/>
      <c r="K362" s="26"/>
      <c r="L362" s="23"/>
      <c r="M362" s="26"/>
      <c r="N362" s="14"/>
      <c r="O362" s="14">
        <f>PRODUCT(F362-H362,100,1/H362)</f>
        <v>-100</v>
      </c>
      <c r="P362" s="14"/>
      <c r="Q362" s="26"/>
    </row>
    <row r="363" spans="1:17" s="3" customFormat="1" ht="27">
      <c r="A363" s="10">
        <v>358</v>
      </c>
      <c r="B363" s="21" t="s">
        <v>724</v>
      </c>
      <c r="C363" s="24" t="s">
        <v>725</v>
      </c>
      <c r="D363" s="13">
        <v>137</v>
      </c>
      <c r="E363" s="14">
        <f t="shared" si="108"/>
        <v>1.9149050175312699E-5</v>
      </c>
      <c r="F363" s="22"/>
      <c r="G363" s="22"/>
      <c r="H363" s="22"/>
      <c r="I363" s="25"/>
      <c r="J363" s="23">
        <v>439</v>
      </c>
      <c r="K363" s="26">
        <f>PRODUCT(J363,100,1/902339939)</f>
        <v>4.8651287727163322E-5</v>
      </c>
      <c r="L363" s="27"/>
      <c r="M363" s="26"/>
      <c r="N363" s="14"/>
      <c r="O363" s="14"/>
      <c r="P363" s="14">
        <f>PRODUCT(H363-J363,100,1/J363)</f>
        <v>-100</v>
      </c>
      <c r="Q363" s="26"/>
    </row>
    <row r="364" spans="1:17" s="3" customFormat="1" ht="54">
      <c r="A364" s="10">
        <v>359</v>
      </c>
      <c r="B364" s="21" t="s">
        <v>726</v>
      </c>
      <c r="C364" s="24" t="s">
        <v>727</v>
      </c>
      <c r="D364" s="13">
        <v>125</v>
      </c>
      <c r="E364" s="14">
        <f t="shared" si="108"/>
        <v>1.7471761108861949E-5</v>
      </c>
      <c r="F364" s="22"/>
      <c r="G364" s="22"/>
      <c r="H364" s="22"/>
      <c r="I364" s="25"/>
      <c r="J364" s="23">
        <v>1900</v>
      </c>
      <c r="K364" s="26">
        <f>PRODUCT(J364,100,1/902339939)</f>
        <v>2.1056365986699387E-4</v>
      </c>
      <c r="L364" s="23"/>
      <c r="M364" s="26"/>
      <c r="N364" s="14"/>
      <c r="O364" s="14"/>
      <c r="P364" s="14">
        <f>PRODUCT(H364-J364,100,1/J364)</f>
        <v>-100</v>
      </c>
      <c r="Q364" s="26"/>
    </row>
    <row r="365" spans="1:17" s="3" customFormat="1">
      <c r="A365" s="10">
        <v>360</v>
      </c>
      <c r="B365" s="20" t="s">
        <v>728</v>
      </c>
      <c r="C365" s="18" t="s">
        <v>729</v>
      </c>
      <c r="D365" s="13">
        <v>120</v>
      </c>
      <c r="E365" s="14">
        <f t="shared" si="108"/>
        <v>1.6772890664507474E-5</v>
      </c>
      <c r="F365" s="15">
        <v>41</v>
      </c>
      <c r="G365" s="14">
        <f>PRODUCT(F365,1/854820732,100)</f>
        <v>4.7963272842100417E-6</v>
      </c>
      <c r="H365" s="15">
        <v>384</v>
      </c>
      <c r="I365" s="16">
        <f>PRODUCT(H365,100,1/892465944)</f>
        <v>4.3026851901925343E-5</v>
      </c>
      <c r="J365" s="13"/>
      <c r="K365" s="14"/>
      <c r="L365" s="13"/>
      <c r="M365" s="14"/>
      <c r="N365" s="14">
        <f>PRODUCT(D365-F365,100,1/F365)</f>
        <v>192.6829268292683</v>
      </c>
      <c r="O365" s="14">
        <f>PRODUCT(F365-H365,100,1/H365)</f>
        <v>-89.322916666666657</v>
      </c>
      <c r="P365" s="14"/>
      <c r="Q365" s="14"/>
    </row>
    <row r="366" spans="1:17" s="3" customFormat="1" ht="40.5">
      <c r="A366" s="10">
        <v>361</v>
      </c>
      <c r="B366" s="21" t="s">
        <v>730</v>
      </c>
      <c r="C366" s="24" t="s">
        <v>731</v>
      </c>
      <c r="D366" s="13">
        <v>120</v>
      </c>
      <c r="E366" s="14">
        <f t="shared" si="108"/>
        <v>1.6772890664507474E-5</v>
      </c>
      <c r="F366" s="22"/>
      <c r="G366" s="22"/>
      <c r="H366" s="22"/>
      <c r="I366" s="25"/>
      <c r="J366" s="23">
        <v>34</v>
      </c>
      <c r="K366" s="26">
        <f>PRODUCT(J366,100,1/902339939)</f>
        <v>3.7679812818304166E-6</v>
      </c>
      <c r="L366" s="27"/>
      <c r="M366" s="26"/>
      <c r="N366" s="14"/>
      <c r="O366" s="14"/>
      <c r="P366" s="14">
        <f>PRODUCT(H366-J366,100,1/J366)</f>
        <v>-100</v>
      </c>
      <c r="Q366" s="26"/>
    </row>
    <row r="367" spans="1:17" s="3" customFormat="1" ht="27">
      <c r="A367" s="10">
        <v>362</v>
      </c>
      <c r="B367" s="11" t="s">
        <v>732</v>
      </c>
      <c r="C367" s="12" t="s">
        <v>733</v>
      </c>
      <c r="D367" s="13">
        <v>110</v>
      </c>
      <c r="E367" s="14">
        <f t="shared" si="108"/>
        <v>1.5375149775798519E-5</v>
      </c>
      <c r="F367" s="15">
        <v>115</v>
      </c>
      <c r="G367" s="14">
        <f>PRODUCT(F367,1/854820732,100)</f>
        <v>1.3453113114247679E-5</v>
      </c>
      <c r="H367" s="15">
        <v>2497</v>
      </c>
      <c r="I367" s="16">
        <f>PRODUCT(H367,100,1/892465944)</f>
        <v>2.7978658645600932E-4</v>
      </c>
      <c r="J367" s="13">
        <v>3791</v>
      </c>
      <c r="K367" s="14">
        <f>PRODUCT(J367,100,1/902339939)</f>
        <v>4.2012991292409145E-4</v>
      </c>
      <c r="L367" s="13">
        <v>2846</v>
      </c>
      <c r="M367" s="14">
        <f>PRODUCT(L367,100,1/472586193)</f>
        <v>6.0221818626004587E-4</v>
      </c>
      <c r="N367" s="14">
        <f>PRODUCT(D367-F367,100,1/F367)</f>
        <v>-4.3478260869565215</v>
      </c>
      <c r="O367" s="14">
        <f>PRODUCT(F367-H367,100,1/H367)</f>
        <v>-95.394473368041645</v>
      </c>
      <c r="P367" s="14">
        <f>PRODUCT(H367-J367,100,1/J367)</f>
        <v>-34.133474017409654</v>
      </c>
      <c r="Q367" s="14">
        <f>PRODUCT(J367-L367,100,1/L367)</f>
        <v>33.204497540407587</v>
      </c>
    </row>
    <row r="368" spans="1:17" s="3" customFormat="1" ht="54">
      <c r="A368" s="10">
        <v>363</v>
      </c>
      <c r="B368" s="21" t="s">
        <v>734</v>
      </c>
      <c r="C368" s="24" t="s">
        <v>735</v>
      </c>
      <c r="D368" s="13">
        <v>106</v>
      </c>
      <c r="E368" s="14">
        <f t="shared" si="108"/>
        <v>1.4816053420314935E-5</v>
      </c>
      <c r="F368" s="22"/>
      <c r="G368" s="22"/>
      <c r="H368" s="22">
        <v>871</v>
      </c>
      <c r="I368" s="25">
        <f>PRODUCT(H368,100,1/892465944)</f>
        <v>9.7594760433794209E-5</v>
      </c>
      <c r="J368" s="23">
        <v>1429</v>
      </c>
      <c r="K368" s="26">
        <f>PRODUCT(J368,100,1/902339939)</f>
        <v>1.5836603681575485E-4</v>
      </c>
      <c r="L368" s="23"/>
      <c r="M368" s="26"/>
      <c r="N368" s="14"/>
      <c r="O368" s="14">
        <f>PRODUCT(F368-H368,100,1/H368)</f>
        <v>-100</v>
      </c>
      <c r="P368" s="14">
        <f>PRODUCT(H368-J368,100,1/J368)</f>
        <v>-39.048285514345693</v>
      </c>
      <c r="Q368" s="26"/>
    </row>
    <row r="369" spans="1:17" s="3" customFormat="1">
      <c r="A369" s="10">
        <v>364</v>
      </c>
      <c r="B369" s="28" t="s">
        <v>736</v>
      </c>
      <c r="C369" s="29" t="s">
        <v>737</v>
      </c>
      <c r="D369" s="13">
        <v>103</v>
      </c>
      <c r="E369" s="14">
        <f t="shared" si="108"/>
        <v>1.4396731153702248E-5</v>
      </c>
      <c r="F369" s="15"/>
      <c r="G369" s="14"/>
      <c r="H369" s="15"/>
      <c r="I369" s="16"/>
      <c r="J369" s="13"/>
      <c r="K369" s="14"/>
      <c r="L369" s="30"/>
      <c r="M369" s="14"/>
      <c r="N369" s="14"/>
      <c r="O369" s="14"/>
      <c r="P369" s="14"/>
      <c r="Q369" s="14"/>
    </row>
    <row r="370" spans="1:17" s="3" customFormat="1" ht="54">
      <c r="A370" s="10">
        <v>365</v>
      </c>
      <c r="B370" s="11" t="s">
        <v>738</v>
      </c>
      <c r="C370" s="12" t="s">
        <v>563</v>
      </c>
      <c r="D370" s="13">
        <v>102</v>
      </c>
      <c r="E370" s="14">
        <f t="shared" si="108"/>
        <v>1.4256957064831353E-5</v>
      </c>
      <c r="F370" s="15">
        <v>3595</v>
      </c>
      <c r="G370" s="14">
        <f>PRODUCT(F370,1/854820732,100)</f>
        <v>4.205560143106122E-4</v>
      </c>
      <c r="H370" s="15">
        <v>642</v>
      </c>
      <c r="I370" s="16">
        <f>PRODUCT(H370,100,1/892465944)</f>
        <v>7.1935518023531441E-5</v>
      </c>
      <c r="J370" s="13">
        <v>4034</v>
      </c>
      <c r="K370" s="14">
        <f>PRODUCT(J370,100,1/902339939)</f>
        <v>4.4705989679129116E-4</v>
      </c>
      <c r="L370" s="13">
        <v>20152</v>
      </c>
      <c r="M370" s="14">
        <f>PRODUCT(L370,100,1/472586193)</f>
        <v>4.2641956744597486E-3</v>
      </c>
      <c r="N370" s="14">
        <f>PRODUCT(D370-F370,100,1/F370)</f>
        <v>-97.162726008344933</v>
      </c>
      <c r="O370" s="14">
        <f>PRODUCT(F370-H370,100,1/H370)</f>
        <v>459.96884735202491</v>
      </c>
      <c r="P370" s="14">
        <f>PRODUCT(H370-J370,100,1/J370)</f>
        <v>-84.085275161130383</v>
      </c>
      <c r="Q370" s="14">
        <f>PRODUCT(J370-L370,100,1/L370)</f>
        <v>-79.982135768161967</v>
      </c>
    </row>
    <row r="371" spans="1:17" s="3" customFormat="1" ht="54">
      <c r="A371" s="10">
        <v>366</v>
      </c>
      <c r="B371" s="21" t="s">
        <v>739</v>
      </c>
      <c r="C371" s="24" t="s">
        <v>740</v>
      </c>
      <c r="D371" s="13">
        <v>102</v>
      </c>
      <c r="E371" s="14">
        <f t="shared" si="108"/>
        <v>1.4256957064831353E-5</v>
      </c>
      <c r="F371" s="22"/>
      <c r="G371" s="22"/>
      <c r="H371" s="22"/>
      <c r="I371" s="25"/>
      <c r="J371" s="23">
        <v>169</v>
      </c>
      <c r="K371" s="26">
        <f>PRODUCT(J371,100,1/902339939)</f>
        <v>1.8729083430274716E-5</v>
      </c>
      <c r="L371" s="23"/>
      <c r="M371" s="26"/>
      <c r="N371" s="14"/>
      <c r="O371" s="14"/>
      <c r="P371" s="14">
        <f>PRODUCT(H371-J371,100,1/J371)</f>
        <v>-100</v>
      </c>
      <c r="Q371" s="26"/>
    </row>
    <row r="372" spans="1:17" s="3" customFormat="1" ht="54">
      <c r="A372" s="10">
        <v>367</v>
      </c>
      <c r="B372" s="11" t="s">
        <v>741</v>
      </c>
      <c r="C372" s="12" t="s">
        <v>742</v>
      </c>
      <c r="D372" s="13">
        <v>100</v>
      </c>
      <c r="E372" s="14">
        <f t="shared" si="108"/>
        <v>1.397740888708956E-5</v>
      </c>
      <c r="F372" s="15">
        <v>169</v>
      </c>
      <c r="G372" s="14">
        <f>PRODUCT(F372,1/854820732,100)</f>
        <v>1.9770227098329198E-5</v>
      </c>
      <c r="H372" s="15">
        <v>50</v>
      </c>
      <c r="I372" s="16">
        <f>PRODUCT(H372,100,1/892465944)</f>
        <v>5.6024546747298627E-6</v>
      </c>
      <c r="J372" s="13">
        <v>215</v>
      </c>
      <c r="K372" s="14">
        <f>PRODUCT(J372,100,1/902339939)</f>
        <v>2.3826940458633518E-5</v>
      </c>
      <c r="L372" s="13"/>
      <c r="M372" s="14"/>
      <c r="N372" s="14">
        <f>PRODUCT(D372-F372,100,1/F372)</f>
        <v>-40.828402366863905</v>
      </c>
      <c r="O372" s="14">
        <f>PRODUCT(F372-H372,100,1/H372)</f>
        <v>238</v>
      </c>
      <c r="P372" s="14">
        <f>PRODUCT(H372-J372,100,1/J372)</f>
        <v>-76.744186046511629</v>
      </c>
      <c r="Q372" s="14"/>
    </row>
    <row r="373" spans="1:17" s="3" customFormat="1">
      <c r="A373" s="10">
        <v>368</v>
      </c>
      <c r="B373" s="28" t="s">
        <v>743</v>
      </c>
      <c r="C373" s="29" t="s">
        <v>744</v>
      </c>
      <c r="D373" s="13">
        <v>94</v>
      </c>
      <c r="E373" s="14">
        <f t="shared" si="108"/>
        <v>1.3138764353864187E-5</v>
      </c>
      <c r="F373" s="22"/>
      <c r="G373" s="22"/>
      <c r="H373" s="22"/>
      <c r="I373" s="25"/>
      <c r="J373" s="23"/>
      <c r="K373" s="26"/>
      <c r="L373" s="27"/>
      <c r="M373" s="26"/>
      <c r="N373" s="14"/>
      <c r="O373" s="14"/>
      <c r="P373" s="14"/>
      <c r="Q373" s="26"/>
    </row>
    <row r="374" spans="1:17" s="3" customFormat="1">
      <c r="A374" s="10">
        <v>369</v>
      </c>
      <c r="B374" s="28" t="s">
        <v>745</v>
      </c>
      <c r="C374" s="29" t="s">
        <v>746</v>
      </c>
      <c r="D374" s="13">
        <v>90</v>
      </c>
      <c r="E374" s="14">
        <f t="shared" si="108"/>
        <v>1.2579667998380605E-5</v>
      </c>
      <c r="F374" s="15"/>
      <c r="G374" s="14"/>
      <c r="H374" s="15"/>
      <c r="I374" s="16"/>
      <c r="J374" s="13"/>
      <c r="K374" s="14"/>
      <c r="L374" s="13"/>
      <c r="M374" s="14"/>
      <c r="N374" s="14"/>
      <c r="O374" s="14"/>
      <c r="P374" s="14"/>
      <c r="Q374" s="14"/>
    </row>
    <row r="375" spans="1:17" s="3" customFormat="1" ht="40.5">
      <c r="A375" s="10">
        <v>370</v>
      </c>
      <c r="B375" s="21" t="s">
        <v>747</v>
      </c>
      <c r="C375" s="24" t="s">
        <v>748</v>
      </c>
      <c r="D375" s="13">
        <v>88</v>
      </c>
      <c r="E375" s="14">
        <f t="shared" si="108"/>
        <v>1.2300119820638814E-5</v>
      </c>
      <c r="F375" s="22"/>
      <c r="G375" s="22"/>
      <c r="H375" s="22"/>
      <c r="I375" s="25"/>
      <c r="J375" s="23">
        <v>14772</v>
      </c>
      <c r="K375" s="26">
        <f>PRODUCT(J375,100,1/902339939)</f>
        <v>1.6370770439764386E-3</v>
      </c>
      <c r="L375" s="23"/>
      <c r="M375" s="26"/>
      <c r="N375" s="14"/>
      <c r="O375" s="14"/>
      <c r="P375" s="14">
        <f>PRODUCT(H375-J375,100,1/J375)</f>
        <v>-100</v>
      </c>
      <c r="Q375" s="26"/>
    </row>
    <row r="376" spans="1:17" s="3" customFormat="1" ht="27">
      <c r="A376" s="10">
        <v>371</v>
      </c>
      <c r="B376" s="21" t="s">
        <v>749</v>
      </c>
      <c r="C376" s="24" t="s">
        <v>750</v>
      </c>
      <c r="D376" s="13">
        <v>86</v>
      </c>
      <c r="E376" s="14">
        <f t="shared" si="108"/>
        <v>1.2020571642897025E-5</v>
      </c>
      <c r="F376" s="22"/>
      <c r="G376" s="22"/>
      <c r="H376" s="22"/>
      <c r="I376" s="25"/>
      <c r="J376" s="23">
        <v>70</v>
      </c>
      <c r="K376" s="26">
        <f>PRODUCT(J376,100,1/902339939)</f>
        <v>7.7576085214155628E-6</v>
      </c>
      <c r="L376" s="23"/>
      <c r="M376" s="26"/>
      <c r="N376" s="14"/>
      <c r="O376" s="14"/>
      <c r="P376" s="14">
        <f>PRODUCT(H376-J376,100,1/J376)</f>
        <v>-100</v>
      </c>
      <c r="Q376" s="26"/>
    </row>
    <row r="377" spans="1:17" s="3" customFormat="1">
      <c r="A377" s="10">
        <v>372</v>
      </c>
      <c r="B377" s="21" t="s">
        <v>751</v>
      </c>
      <c r="C377" s="24" t="s">
        <v>752</v>
      </c>
      <c r="D377" s="13">
        <v>85</v>
      </c>
      <c r="E377" s="14">
        <f t="shared" si="108"/>
        <v>1.1880797554026126E-5</v>
      </c>
      <c r="F377" s="22"/>
      <c r="G377" s="22"/>
      <c r="H377" s="22"/>
      <c r="I377" s="25"/>
      <c r="J377" s="23">
        <v>1335</v>
      </c>
      <c r="K377" s="26">
        <f>PRODUCT(J377,100,1/902339939)</f>
        <v>1.4794867680128254E-4</v>
      </c>
      <c r="L377" s="27"/>
      <c r="M377" s="26"/>
      <c r="N377" s="14"/>
      <c r="O377" s="14"/>
      <c r="P377" s="14">
        <f>PRODUCT(H377-J377,100,1/J377)</f>
        <v>-100</v>
      </c>
      <c r="Q377" s="26"/>
    </row>
    <row r="378" spans="1:17" s="3" customFormat="1" ht="54">
      <c r="A378" s="10">
        <v>373</v>
      </c>
      <c r="B378" s="21" t="s">
        <v>753</v>
      </c>
      <c r="C378" s="24" t="s">
        <v>754</v>
      </c>
      <c r="D378" s="13">
        <v>80</v>
      </c>
      <c r="E378" s="14">
        <f t="shared" si="108"/>
        <v>1.1181927109671648E-5</v>
      </c>
      <c r="F378" s="22"/>
      <c r="G378" s="22"/>
      <c r="H378" s="22"/>
      <c r="I378" s="25"/>
      <c r="J378" s="23">
        <v>67</v>
      </c>
      <c r="K378" s="26">
        <f>PRODUCT(J378,100,1/902339939)</f>
        <v>7.4251395847834681E-6</v>
      </c>
      <c r="L378" s="23">
        <v>400</v>
      </c>
      <c r="M378" s="26">
        <f>PRODUCT(L378,100,1/472586193)</f>
        <v>8.4640644590308622E-5</v>
      </c>
      <c r="N378" s="14"/>
      <c r="O378" s="14"/>
      <c r="P378" s="14">
        <f>PRODUCT(H378-J378,100,1/J378)</f>
        <v>-100</v>
      </c>
      <c r="Q378" s="26">
        <f>PRODUCT(J378-L378,100,1/L378)</f>
        <v>-83.25</v>
      </c>
    </row>
    <row r="379" spans="1:17" s="3" customFormat="1">
      <c r="A379" s="10">
        <v>374</v>
      </c>
      <c r="B379" s="28" t="s">
        <v>755</v>
      </c>
      <c r="C379" s="29" t="s">
        <v>756</v>
      </c>
      <c r="D379" s="13">
        <v>80</v>
      </c>
      <c r="E379" s="14">
        <f t="shared" si="108"/>
        <v>1.1181927109671648E-5</v>
      </c>
      <c r="F379" s="15"/>
      <c r="G379" s="14"/>
      <c r="H379" s="15"/>
      <c r="I379" s="16"/>
      <c r="J379" s="13"/>
      <c r="K379" s="14"/>
      <c r="L379" s="30"/>
      <c r="M379" s="14"/>
      <c r="N379" s="14"/>
      <c r="O379" s="14"/>
      <c r="P379" s="14"/>
      <c r="Q379" s="14"/>
    </row>
    <row r="380" spans="1:17" s="3" customFormat="1" ht="54">
      <c r="A380" s="10">
        <v>375</v>
      </c>
      <c r="B380" s="11" t="s">
        <v>757</v>
      </c>
      <c r="C380" s="12" t="s">
        <v>758</v>
      </c>
      <c r="D380" s="13">
        <v>77</v>
      </c>
      <c r="E380" s="14">
        <f t="shared" si="108"/>
        <v>1.0762604843058962E-5</v>
      </c>
      <c r="F380" s="15">
        <v>528</v>
      </c>
      <c r="G380" s="14">
        <f>PRODUCT(F380,1/854820732,100)</f>
        <v>6.1767336733241517E-5</v>
      </c>
      <c r="H380" s="15">
        <v>579</v>
      </c>
      <c r="I380" s="16">
        <f t="shared" ref="I380:I385" si="115">PRODUCT(H380,100,1/892465944)</f>
        <v>6.4876425133371805E-5</v>
      </c>
      <c r="J380" s="13">
        <v>46</v>
      </c>
      <c r="K380" s="14">
        <f>PRODUCT(J380,100,1/902339939)</f>
        <v>5.0978570283587984E-6</v>
      </c>
      <c r="L380" s="13">
        <v>650</v>
      </c>
      <c r="M380" s="14">
        <f>PRODUCT(L380,100,1/472586193)</f>
        <v>1.3754104745925151E-4</v>
      </c>
      <c r="N380" s="14">
        <f>PRODUCT(D380-F380,100,1/F380)</f>
        <v>-85.416666666666671</v>
      </c>
      <c r="O380" s="14">
        <f t="shared" ref="O380:O385" si="116">PRODUCT(F380-H380,100,1/H380)</f>
        <v>-8.8082901554404138</v>
      </c>
      <c r="P380" s="14">
        <f>PRODUCT(H380-J380,100,1/J380)</f>
        <v>1158.695652173913</v>
      </c>
      <c r="Q380" s="14">
        <f>PRODUCT(J380-L380,100,1/L380)</f>
        <v>-92.92307692307692</v>
      </c>
    </row>
    <row r="381" spans="1:17" s="3" customFormat="1" ht="27">
      <c r="A381" s="10">
        <v>376</v>
      </c>
      <c r="B381" s="21" t="s">
        <v>759</v>
      </c>
      <c r="C381" s="24" t="s">
        <v>760</v>
      </c>
      <c r="D381" s="13">
        <v>75</v>
      </c>
      <c r="E381" s="14">
        <f t="shared" si="108"/>
        <v>1.0483056665317171E-5</v>
      </c>
      <c r="F381" s="22"/>
      <c r="G381" s="22"/>
      <c r="H381" s="22">
        <v>173</v>
      </c>
      <c r="I381" s="25">
        <f t="shared" si="115"/>
        <v>1.9384493174565326E-5</v>
      </c>
      <c r="J381" s="23">
        <v>200</v>
      </c>
      <c r="K381" s="26">
        <f>PRODUCT(J381,100,1/902339939)</f>
        <v>2.2164595775473037E-5</v>
      </c>
      <c r="L381" s="23"/>
      <c r="M381" s="26"/>
      <c r="N381" s="14"/>
      <c r="O381" s="14">
        <f t="shared" si="116"/>
        <v>-100</v>
      </c>
      <c r="P381" s="14">
        <f>PRODUCT(H381-J381,100,1/J381)</f>
        <v>-13.5</v>
      </c>
      <c r="Q381" s="26"/>
    </row>
    <row r="382" spans="1:17" s="3" customFormat="1" ht="40.5">
      <c r="A382" s="10">
        <v>377</v>
      </c>
      <c r="B382" s="20" t="s">
        <v>761</v>
      </c>
      <c r="C382" s="18" t="s">
        <v>762</v>
      </c>
      <c r="D382" s="13">
        <v>73</v>
      </c>
      <c r="E382" s="14">
        <f t="shared" si="108"/>
        <v>1.020350848757538E-5</v>
      </c>
      <c r="F382" s="15">
        <v>565</v>
      </c>
      <c r="G382" s="14">
        <f>PRODUCT(F382,1/854820732,100)</f>
        <v>6.6095729648260333E-5</v>
      </c>
      <c r="H382" s="15">
        <v>1938</v>
      </c>
      <c r="I382" s="16">
        <f t="shared" si="115"/>
        <v>2.1715114319252948E-4</v>
      </c>
      <c r="J382" s="13"/>
      <c r="K382" s="14"/>
      <c r="L382" s="13"/>
      <c r="M382" s="14"/>
      <c r="N382" s="14">
        <f>PRODUCT(D382-F382,100,1/F382)</f>
        <v>-87.079646017699119</v>
      </c>
      <c r="O382" s="14">
        <f t="shared" si="116"/>
        <v>-70.846233230134146</v>
      </c>
      <c r="P382" s="14"/>
      <c r="Q382" s="14"/>
    </row>
    <row r="383" spans="1:17" s="3" customFormat="1" ht="54">
      <c r="A383" s="10">
        <v>378</v>
      </c>
      <c r="B383" s="20" t="s">
        <v>763</v>
      </c>
      <c r="C383" s="18" t="s">
        <v>764</v>
      </c>
      <c r="D383" s="13">
        <v>62</v>
      </c>
      <c r="E383" s="14">
        <f t="shared" si="108"/>
        <v>8.6659935099955294E-6</v>
      </c>
      <c r="F383" s="15">
        <v>78567</v>
      </c>
      <c r="G383" s="14">
        <f>PRODUCT(F383,1/854820732,100)</f>
        <v>9.1910498960617159E-3</v>
      </c>
      <c r="H383" s="15">
        <v>212</v>
      </c>
      <c r="I383" s="16">
        <f t="shared" si="115"/>
        <v>2.3754407820854618E-5</v>
      </c>
      <c r="J383" s="13"/>
      <c r="K383" s="14"/>
      <c r="L383" s="13"/>
      <c r="M383" s="14"/>
      <c r="N383" s="14">
        <f>PRODUCT(D383-F383,100,1/F383)</f>
        <v>-99.921086461236897</v>
      </c>
      <c r="O383" s="14">
        <f t="shared" si="116"/>
        <v>36959.905660377357</v>
      </c>
      <c r="P383" s="14"/>
      <c r="Q383" s="14"/>
    </row>
    <row r="384" spans="1:17" s="3" customFormat="1" ht="40.5">
      <c r="A384" s="10">
        <v>379</v>
      </c>
      <c r="B384" s="11" t="s">
        <v>765</v>
      </c>
      <c r="C384" s="12" t="s">
        <v>766</v>
      </c>
      <c r="D384" s="13">
        <v>61</v>
      </c>
      <c r="E384" s="14">
        <f t="shared" si="108"/>
        <v>8.5262194211246323E-6</v>
      </c>
      <c r="F384" s="15">
        <v>6158</v>
      </c>
      <c r="G384" s="14">
        <f>PRODUCT(F384,1/854820732,100)</f>
        <v>7.2038496136988877E-4</v>
      </c>
      <c r="H384" s="15">
        <v>7036</v>
      </c>
      <c r="I384" s="16">
        <f t="shared" si="115"/>
        <v>7.8837742182798632E-4</v>
      </c>
      <c r="J384" s="13">
        <v>3137</v>
      </c>
      <c r="K384" s="14">
        <f>PRODUCT(J384,100,1/902339939)</f>
        <v>3.4765168473829458E-4</v>
      </c>
      <c r="L384" s="30"/>
      <c r="M384" s="14"/>
      <c r="N384" s="14">
        <f>PRODUCT(D384-F384,100,1/F384)</f>
        <v>-99.009418642416364</v>
      </c>
      <c r="O384" s="14">
        <f t="shared" si="116"/>
        <v>-12.478681068789085</v>
      </c>
      <c r="P384" s="14">
        <f>PRODUCT(H384-J384,100,1/J384)</f>
        <v>124.29072362129422</v>
      </c>
      <c r="Q384" s="14"/>
    </row>
    <row r="385" spans="1:17">
      <c r="A385" s="10">
        <v>380</v>
      </c>
      <c r="B385" s="11" t="s">
        <v>767</v>
      </c>
      <c r="C385" s="12" t="s">
        <v>768</v>
      </c>
      <c r="D385" s="13">
        <v>61</v>
      </c>
      <c r="E385" s="14">
        <f t="shared" si="108"/>
        <v>8.5262194211246323E-6</v>
      </c>
      <c r="F385" s="15">
        <v>75</v>
      </c>
      <c r="G385" s="14">
        <f>PRODUCT(F385,1/854820732,100)</f>
        <v>8.7737694223354428E-6</v>
      </c>
      <c r="H385" s="15">
        <v>159</v>
      </c>
      <c r="I385" s="16">
        <f t="shared" si="115"/>
        <v>1.7815805865640964E-5</v>
      </c>
      <c r="J385" s="13">
        <v>3600</v>
      </c>
      <c r="K385" s="14">
        <f>PRODUCT(J385,100,1/902339939)</f>
        <v>3.9896272395851471E-4</v>
      </c>
      <c r="L385" s="30"/>
      <c r="M385" s="14"/>
      <c r="N385" s="14">
        <f>PRODUCT(D385-F385,100,1/F385)</f>
        <v>-18.666666666666668</v>
      </c>
      <c r="O385" s="14">
        <f t="shared" si="116"/>
        <v>-52.830188679245289</v>
      </c>
      <c r="P385" s="14">
        <f>PRODUCT(H385-J385,100,1/J385)</f>
        <v>-95.583333333333329</v>
      </c>
      <c r="Q385" s="14"/>
    </row>
    <row r="386" spans="1:17">
      <c r="A386" s="10">
        <v>381</v>
      </c>
      <c r="B386" s="28" t="s">
        <v>769</v>
      </c>
      <c r="C386" s="29" t="s">
        <v>770</v>
      </c>
      <c r="D386" s="13">
        <v>55</v>
      </c>
      <c r="E386" s="14">
        <f t="shared" si="108"/>
        <v>7.6875748878992593E-6</v>
      </c>
      <c r="F386" s="22"/>
      <c r="G386" s="22"/>
      <c r="H386" s="22"/>
      <c r="I386" s="25"/>
      <c r="J386" s="23"/>
      <c r="K386" s="26"/>
      <c r="L386" s="27"/>
      <c r="M386" s="26"/>
      <c r="N386" s="14"/>
      <c r="O386" s="14"/>
      <c r="P386" s="14"/>
      <c r="Q386" s="26"/>
    </row>
    <row r="387" spans="1:17" ht="54">
      <c r="A387" s="10">
        <v>382</v>
      </c>
      <c r="B387" s="11" t="s">
        <v>771</v>
      </c>
      <c r="C387" s="12" t="s">
        <v>772</v>
      </c>
      <c r="D387" s="13">
        <v>49</v>
      </c>
      <c r="E387" s="14">
        <f t="shared" si="108"/>
        <v>6.8489303546738854E-6</v>
      </c>
      <c r="F387" s="15">
        <v>44166</v>
      </c>
      <c r="G387" s="14">
        <f>PRODUCT(F387,1/854820732,100)</f>
        <v>5.1666973374248958E-3</v>
      </c>
      <c r="H387" s="15">
        <v>94</v>
      </c>
      <c r="I387" s="16">
        <f>PRODUCT(H387,100,1/892465944)</f>
        <v>1.0532614788492142E-5</v>
      </c>
      <c r="J387" s="13">
        <v>705</v>
      </c>
      <c r="K387" s="14">
        <f>PRODUCT(J387,100,1/902339939)</f>
        <v>7.8130200108542461E-5</v>
      </c>
      <c r="L387" s="13">
        <v>1710</v>
      </c>
      <c r="M387" s="14">
        <f>PRODUCT(L387,100,1/472586193)</f>
        <v>3.6183875562356937E-4</v>
      </c>
      <c r="N387" s="14">
        <f>PRODUCT(D387-F387,100,1/F387)</f>
        <v>-99.889054929131007</v>
      </c>
      <c r="O387" s="14">
        <f>PRODUCT(F387-H387,100,1/H387)</f>
        <v>46885.106382978724</v>
      </c>
      <c r="P387" s="14">
        <f>PRODUCT(H387-J387,100,1/J387)</f>
        <v>-86.666666666666671</v>
      </c>
      <c r="Q387" s="14">
        <f>PRODUCT(J387-L387,100,1/L387)</f>
        <v>-58.771929824561404</v>
      </c>
    </row>
    <row r="388" spans="1:17" ht="40.5">
      <c r="A388" s="10">
        <v>383</v>
      </c>
      <c r="B388" s="21" t="s">
        <v>773</v>
      </c>
      <c r="C388" s="24" t="s">
        <v>774</v>
      </c>
      <c r="D388" s="13">
        <v>44</v>
      </c>
      <c r="E388" s="14">
        <f t="shared" si="108"/>
        <v>6.1500599103194071E-6</v>
      </c>
      <c r="F388" s="22"/>
      <c r="G388" s="22"/>
      <c r="H388" s="22"/>
      <c r="I388" s="25"/>
      <c r="J388" s="23">
        <v>102</v>
      </c>
      <c r="K388" s="26">
        <f>PRODUCT(J388,100,1/902339939)</f>
        <v>1.1303943845491249E-5</v>
      </c>
      <c r="L388" s="27"/>
      <c r="M388" s="26"/>
      <c r="N388" s="14"/>
      <c r="O388" s="14"/>
      <c r="P388" s="14">
        <f>PRODUCT(H388-J388,100,1/J388)</f>
        <v>-100</v>
      </c>
      <c r="Q388" s="26"/>
    </row>
    <row r="389" spans="1:17" ht="54">
      <c r="A389" s="10">
        <v>384</v>
      </c>
      <c r="B389" s="19" t="s">
        <v>775</v>
      </c>
      <c r="C389" s="18" t="s">
        <v>776</v>
      </c>
      <c r="D389" s="13">
        <v>42</v>
      </c>
      <c r="E389" s="14">
        <f t="shared" si="108"/>
        <v>5.8705117325776161E-6</v>
      </c>
      <c r="F389" s="15">
        <v>120</v>
      </c>
      <c r="G389" s="14">
        <f>PRODUCT(F389,1/854820732,100)</f>
        <v>1.4038031075736707E-5</v>
      </c>
      <c r="H389" s="22"/>
      <c r="I389" s="16"/>
      <c r="J389" s="23"/>
      <c r="K389" s="14"/>
      <c r="L389" s="27"/>
      <c r="M389" s="14"/>
      <c r="N389" s="14">
        <f>PRODUCT(D389-F389,100,1/F389)</f>
        <v>-65</v>
      </c>
      <c r="O389" s="14"/>
      <c r="P389" s="14"/>
      <c r="Q389" s="14"/>
    </row>
    <row r="390" spans="1:17" ht="40.5">
      <c r="A390" s="10">
        <v>385</v>
      </c>
      <c r="B390" s="11" t="s">
        <v>777</v>
      </c>
      <c r="C390" s="12" t="s">
        <v>778</v>
      </c>
      <c r="D390" s="13">
        <v>40</v>
      </c>
      <c r="E390" s="14">
        <f t="shared" si="108"/>
        <v>5.5909635548358242E-6</v>
      </c>
      <c r="F390" s="15">
        <v>8624</v>
      </c>
      <c r="G390" s="14">
        <f>PRODUCT(F390,1/854820732,100)</f>
        <v>1.0088664999762782E-3</v>
      </c>
      <c r="H390" s="15">
        <v>4920</v>
      </c>
      <c r="I390" s="16">
        <f>PRODUCT(H390,100,1/892465944)</f>
        <v>5.5128153999341851E-4</v>
      </c>
      <c r="J390" s="13">
        <v>10955</v>
      </c>
      <c r="K390" s="14">
        <f>PRODUCT(J390,100,1/902339939)</f>
        <v>1.2140657336015357E-3</v>
      </c>
      <c r="L390" s="13">
        <v>11791</v>
      </c>
      <c r="M390" s="14">
        <f>PRODUCT(L390,100,1/472586193)</f>
        <v>2.4949946009108223E-3</v>
      </c>
      <c r="N390" s="14">
        <f>PRODUCT(D390-F390,100,1/F390)</f>
        <v>-99.536178107606688</v>
      </c>
      <c r="O390" s="14">
        <f>PRODUCT(F390-H390,100,1/H390)</f>
        <v>75.284552845528452</v>
      </c>
      <c r="P390" s="14">
        <f>PRODUCT(H390-J390,100,1/J390)</f>
        <v>-55.089000456412592</v>
      </c>
      <c r="Q390" s="14">
        <f>PRODUCT(J390-L390,100,1/L390)</f>
        <v>-7.0901535069120509</v>
      </c>
    </row>
    <row r="391" spans="1:17" ht="54">
      <c r="A391" s="10">
        <v>386</v>
      </c>
      <c r="B391" s="20" t="s">
        <v>779</v>
      </c>
      <c r="C391" s="18" t="s">
        <v>780</v>
      </c>
      <c r="D391" s="13">
        <v>37</v>
      </c>
      <c r="E391" s="14">
        <f t="shared" ref="E391:E404" si="117">PRODUCT(D391,1/715440185,100)</f>
        <v>5.1716412882231377E-6</v>
      </c>
      <c r="F391" s="15">
        <v>897</v>
      </c>
      <c r="G391" s="14">
        <f>PRODUCT(F391,1/854820732,100)</f>
        <v>1.0493428229113189E-4</v>
      </c>
      <c r="H391" s="15">
        <v>1423</v>
      </c>
      <c r="I391" s="16">
        <f>PRODUCT(H391,100,1/892465944)</f>
        <v>1.594458600428119E-4</v>
      </c>
      <c r="J391" s="13"/>
      <c r="K391" s="14"/>
      <c r="L391" s="13"/>
      <c r="M391" s="14"/>
      <c r="N391" s="14">
        <f>PRODUCT(D391-F391,100,1/F391)</f>
        <v>-95.875139353400215</v>
      </c>
      <c r="O391" s="14">
        <f>PRODUCT(F391-H391,100,1/H391)</f>
        <v>-36.96416022487702</v>
      </c>
      <c r="P391" s="14"/>
      <c r="Q391" s="14"/>
    </row>
    <row r="392" spans="1:17" ht="40.5">
      <c r="A392" s="10">
        <v>387</v>
      </c>
      <c r="B392" s="21" t="s">
        <v>781</v>
      </c>
      <c r="C392" s="24" t="s">
        <v>782</v>
      </c>
      <c r="D392" s="13">
        <v>36</v>
      </c>
      <c r="E392" s="14">
        <f t="shared" si="117"/>
        <v>5.0318671993522422E-6</v>
      </c>
      <c r="F392" s="22"/>
      <c r="G392" s="22"/>
      <c r="H392" s="22"/>
      <c r="I392" s="25"/>
      <c r="J392" s="23">
        <v>1721</v>
      </c>
      <c r="K392" s="26">
        <f>PRODUCT(J392,100,1/902339939)</f>
        <v>1.9072634664794549E-4</v>
      </c>
      <c r="L392" s="23">
        <v>10692</v>
      </c>
      <c r="M392" s="26">
        <f>PRODUCT(L392,100,1/472586193)</f>
        <v>2.2624444298989495E-3</v>
      </c>
      <c r="N392" s="14"/>
      <c r="O392" s="14"/>
      <c r="P392" s="14">
        <f>PRODUCT(H392-J392,100,1/J392)</f>
        <v>-100</v>
      </c>
      <c r="Q392" s="26">
        <f>PRODUCT(J392-L392,100,1/L392)</f>
        <v>-83.903853348297787</v>
      </c>
    </row>
    <row r="393" spans="1:17">
      <c r="A393" s="10">
        <v>388</v>
      </c>
      <c r="B393" s="19" t="s">
        <v>783</v>
      </c>
      <c r="C393" s="18" t="s">
        <v>784</v>
      </c>
      <c r="D393" s="13">
        <v>30</v>
      </c>
      <c r="E393" s="14">
        <f t="shared" si="117"/>
        <v>4.1932226661268684E-6</v>
      </c>
      <c r="F393" s="15">
        <v>765</v>
      </c>
      <c r="G393" s="14">
        <f>PRODUCT(F393,1/854820732,100)</f>
        <v>8.9492448107821523E-5</v>
      </c>
      <c r="H393" s="15"/>
      <c r="I393" s="16"/>
      <c r="J393" s="13"/>
      <c r="K393" s="14"/>
      <c r="L393" s="13"/>
      <c r="M393" s="14"/>
      <c r="N393" s="14">
        <f>PRODUCT(D393-F393,100,1/F393)</f>
        <v>-96.078431372549019</v>
      </c>
      <c r="O393" s="14"/>
      <c r="P393" s="14"/>
      <c r="Q393" s="14"/>
    </row>
    <row r="394" spans="1:17">
      <c r="A394" s="10">
        <v>389</v>
      </c>
      <c r="B394" s="28" t="s">
        <v>785</v>
      </c>
      <c r="C394" s="29" t="s">
        <v>786</v>
      </c>
      <c r="D394" s="13">
        <v>29</v>
      </c>
      <c r="E394" s="14">
        <f t="shared" si="117"/>
        <v>4.0534485772559729E-6</v>
      </c>
      <c r="F394" s="15"/>
      <c r="G394" s="14"/>
      <c r="H394" s="15"/>
      <c r="I394" s="16"/>
      <c r="J394" s="13"/>
      <c r="K394" s="14"/>
      <c r="L394" s="13"/>
      <c r="M394" s="14"/>
      <c r="N394" s="14"/>
      <c r="O394" s="14"/>
      <c r="P394" s="14"/>
      <c r="Q394" s="14"/>
    </row>
    <row r="395" spans="1:17" ht="40.5">
      <c r="A395" s="10">
        <v>390</v>
      </c>
      <c r="B395" s="11" t="s">
        <v>787</v>
      </c>
      <c r="C395" s="12" t="s">
        <v>788</v>
      </c>
      <c r="D395" s="13">
        <v>20</v>
      </c>
      <c r="E395" s="14">
        <f t="shared" si="117"/>
        <v>2.7954817774179121E-6</v>
      </c>
      <c r="F395" s="15">
        <v>511</v>
      </c>
      <c r="G395" s="14">
        <f>PRODUCT(F395,1/854820732,100)</f>
        <v>5.9778615664178814E-5</v>
      </c>
      <c r="H395" s="15">
        <v>162</v>
      </c>
      <c r="I395" s="16">
        <f>PRODUCT(H395,100,1/892465944)</f>
        <v>1.8151953146124754E-5</v>
      </c>
      <c r="J395" s="13">
        <v>400</v>
      </c>
      <c r="K395" s="14">
        <f>PRODUCT(J395,100,1/902339939)</f>
        <v>4.4329191550946073E-5</v>
      </c>
      <c r="L395" s="13">
        <v>1096</v>
      </c>
      <c r="M395" s="14">
        <f>PRODUCT(L395,100,1/472586193)</f>
        <v>2.3191536617744562E-4</v>
      </c>
      <c r="N395" s="14">
        <f>PRODUCT(D395-F395,100,1/F395)</f>
        <v>-96.086105675146769</v>
      </c>
      <c r="O395" s="14">
        <f>PRODUCT(F395-H395,100,1/H395)</f>
        <v>215.43209876543207</v>
      </c>
      <c r="P395" s="14">
        <f>PRODUCT(H395-J395,100,1/J395)</f>
        <v>-59.5</v>
      </c>
      <c r="Q395" s="14">
        <f>PRODUCT(J395-L395,100,1/L395)</f>
        <v>-63.503649635036496</v>
      </c>
    </row>
    <row r="396" spans="1:17" ht="54">
      <c r="A396" s="10">
        <v>391</v>
      </c>
      <c r="B396" s="11" t="s">
        <v>789</v>
      </c>
      <c r="C396" s="12" t="s">
        <v>790</v>
      </c>
      <c r="D396" s="13">
        <v>11</v>
      </c>
      <c r="E396" s="14">
        <f t="shared" si="117"/>
        <v>1.5375149775798518E-6</v>
      </c>
      <c r="F396" s="15">
        <v>42575</v>
      </c>
      <c r="G396" s="14">
        <f>PRODUCT(F396,1/854820732,100)</f>
        <v>4.9805764420790865E-3</v>
      </c>
      <c r="H396" s="15">
        <v>2655</v>
      </c>
      <c r="I396" s="16">
        <f>PRODUCT(H396,100,1/892465944)</f>
        <v>2.9749034322815572E-4</v>
      </c>
      <c r="J396" s="13">
        <v>601548</v>
      </c>
      <c r="K396" s="14">
        <f>PRODUCT(J396,100,1/902339939)</f>
        <v>6.6665341297721281E-2</v>
      </c>
      <c r="L396" s="13"/>
      <c r="M396" s="14"/>
      <c r="N396" s="14">
        <f>PRODUCT(D396-F396,100,1/F396)</f>
        <v>-99.974163241338815</v>
      </c>
      <c r="O396" s="14">
        <f>PRODUCT(F396-H396,100,1/H396)</f>
        <v>1503.578154425612</v>
      </c>
      <c r="P396" s="14">
        <f>PRODUCT(H396-J396,100,1/J396)</f>
        <v>-99.558638712122715</v>
      </c>
      <c r="Q396" s="14"/>
    </row>
    <row r="397" spans="1:17" ht="40.5">
      <c r="A397" s="10">
        <v>392</v>
      </c>
      <c r="B397" s="21" t="s">
        <v>791</v>
      </c>
      <c r="C397" s="24" t="s">
        <v>792</v>
      </c>
      <c r="D397" s="13">
        <v>10</v>
      </c>
      <c r="E397" s="14">
        <f t="shared" si="117"/>
        <v>1.3977408887089561E-6</v>
      </c>
      <c r="F397" s="22"/>
      <c r="G397" s="22"/>
      <c r="H397" s="22"/>
      <c r="I397" s="25"/>
      <c r="J397" s="23">
        <v>199</v>
      </c>
      <c r="K397" s="26">
        <f>PRODUCT(J397,100,1/902339939)</f>
        <v>2.2053772796595671E-5</v>
      </c>
      <c r="L397" s="27"/>
      <c r="M397" s="26"/>
      <c r="N397" s="14"/>
      <c r="O397" s="14"/>
      <c r="P397" s="14">
        <f>PRODUCT(H397-J397,100,1/J397)</f>
        <v>-100</v>
      </c>
      <c r="Q397" s="26"/>
    </row>
    <row r="398" spans="1:17">
      <c r="A398" s="10">
        <v>393</v>
      </c>
      <c r="B398" s="28" t="s">
        <v>793</v>
      </c>
      <c r="C398" s="29" t="s">
        <v>794</v>
      </c>
      <c r="D398" s="13">
        <v>10</v>
      </c>
      <c r="E398" s="14">
        <f t="shared" si="117"/>
        <v>1.3977408887089561E-6</v>
      </c>
      <c r="F398" s="22"/>
      <c r="G398" s="22"/>
      <c r="H398" s="22"/>
      <c r="I398" s="25"/>
      <c r="J398" s="23"/>
      <c r="K398" s="26"/>
      <c r="L398" s="23"/>
      <c r="M398" s="26"/>
      <c r="N398" s="14"/>
      <c r="O398" s="14"/>
      <c r="P398" s="14"/>
      <c r="Q398" s="26"/>
    </row>
    <row r="399" spans="1:17" ht="27">
      <c r="A399" s="10">
        <v>394</v>
      </c>
      <c r="B399" s="21" t="s">
        <v>795</v>
      </c>
      <c r="C399" s="24" t="s">
        <v>796</v>
      </c>
      <c r="D399" s="13">
        <v>8</v>
      </c>
      <c r="E399" s="14">
        <f t="shared" si="117"/>
        <v>1.1181927109671648E-6</v>
      </c>
      <c r="F399" s="22"/>
      <c r="G399" s="22"/>
      <c r="H399" s="22"/>
      <c r="I399" s="25"/>
      <c r="J399" s="23">
        <v>965</v>
      </c>
      <c r="K399" s="26">
        <f>PRODUCT(J399,100,1/902339939)</f>
        <v>1.0694417461665741E-4</v>
      </c>
      <c r="L399" s="27"/>
      <c r="M399" s="26"/>
      <c r="N399" s="14"/>
      <c r="O399" s="14"/>
      <c r="P399" s="14">
        <f>PRODUCT(H399-J399,100,1/J399)</f>
        <v>-100</v>
      </c>
      <c r="Q399" s="26"/>
    </row>
    <row r="400" spans="1:17">
      <c r="A400" s="10">
        <v>395</v>
      </c>
      <c r="B400" s="28" t="s">
        <v>797</v>
      </c>
      <c r="C400" s="29" t="s">
        <v>798</v>
      </c>
      <c r="D400" s="13">
        <v>7</v>
      </c>
      <c r="E400" s="14">
        <f t="shared" si="117"/>
        <v>9.7841862209626913E-7</v>
      </c>
      <c r="F400" s="15"/>
      <c r="G400" s="14"/>
      <c r="H400" s="15"/>
      <c r="I400" s="16"/>
      <c r="J400" s="13"/>
      <c r="K400" s="14"/>
      <c r="L400" s="13"/>
      <c r="M400" s="14"/>
      <c r="N400" s="14"/>
      <c r="O400" s="14"/>
      <c r="P400" s="14"/>
      <c r="Q400" s="14"/>
    </row>
    <row r="401" spans="1:17" ht="40.5">
      <c r="A401" s="10">
        <v>396</v>
      </c>
      <c r="B401" s="11" t="s">
        <v>799</v>
      </c>
      <c r="C401" s="12" t="s">
        <v>800</v>
      </c>
      <c r="D401" s="13">
        <v>5</v>
      </c>
      <c r="E401" s="14">
        <f t="shared" si="117"/>
        <v>6.9887044435447803E-7</v>
      </c>
      <c r="F401" s="15">
        <v>6</v>
      </c>
      <c r="G401" s="14">
        <f>PRODUCT(F401,1/854820732,100)</f>
        <v>7.0190155378683551E-7</v>
      </c>
      <c r="H401" s="15">
        <v>151817</v>
      </c>
      <c r="I401" s="16">
        <f>PRODUCT(H401,100,1/892465944)</f>
        <v>1.701095722706927E-2</v>
      </c>
      <c r="J401" s="13">
        <v>269531</v>
      </c>
      <c r="K401" s="14">
        <f>PRODUCT(J401,100,1/902339939)</f>
        <v>2.9870228319795116E-2</v>
      </c>
      <c r="L401" s="13">
        <v>84991</v>
      </c>
      <c r="M401" s="14">
        <f>PRODUCT(L401,100,1/472586193)</f>
        <v>1.7984232560937299E-2</v>
      </c>
      <c r="N401" s="14">
        <f>PRODUCT(D401-F401,100,1/F401)</f>
        <v>-16.666666666666664</v>
      </c>
      <c r="O401" s="14">
        <f>PRODUCT(F401-H401,100,1/H401)</f>
        <v>-99.996047873426562</v>
      </c>
      <c r="P401" s="14">
        <f>PRODUCT(H401-J401,100,1/J401)</f>
        <v>-43.673640508883949</v>
      </c>
      <c r="Q401" s="14">
        <f>PRODUCT(J401-L401,100,1/L401)</f>
        <v>217.12887246884964</v>
      </c>
    </row>
    <row r="402" spans="1:17">
      <c r="A402" s="10">
        <v>397</v>
      </c>
      <c r="B402" s="28" t="s">
        <v>801</v>
      </c>
      <c r="C402" s="29" t="s">
        <v>802</v>
      </c>
      <c r="D402" s="13">
        <v>5</v>
      </c>
      <c r="E402" s="14">
        <f t="shared" si="117"/>
        <v>6.9887044435447803E-7</v>
      </c>
      <c r="F402" s="22"/>
      <c r="G402" s="22"/>
      <c r="H402" s="22"/>
      <c r="I402" s="25"/>
      <c r="J402" s="23"/>
      <c r="K402" s="26"/>
      <c r="L402" s="23"/>
      <c r="M402" s="26"/>
      <c r="N402" s="14"/>
      <c r="O402" s="14"/>
      <c r="P402" s="14"/>
      <c r="Q402" s="26"/>
    </row>
    <row r="403" spans="1:17">
      <c r="A403" s="10">
        <v>398</v>
      </c>
      <c r="B403" s="28" t="s">
        <v>803</v>
      </c>
      <c r="C403" s="29" t="s">
        <v>804</v>
      </c>
      <c r="D403" s="13">
        <v>2</v>
      </c>
      <c r="E403" s="14">
        <f t="shared" si="117"/>
        <v>2.7954817774179121E-7</v>
      </c>
      <c r="F403" s="15"/>
      <c r="G403" s="14"/>
      <c r="H403" s="22"/>
      <c r="I403" s="16"/>
      <c r="J403" s="23"/>
      <c r="K403" s="14"/>
      <c r="L403" s="23"/>
      <c r="M403" s="14"/>
      <c r="N403" s="14"/>
      <c r="O403" s="14"/>
      <c r="P403" s="14"/>
      <c r="Q403" s="14"/>
    </row>
    <row r="404" spans="1:17" s="33" customFormat="1" ht="27">
      <c r="A404" s="10">
        <v>399</v>
      </c>
      <c r="B404" s="21" t="s">
        <v>805</v>
      </c>
      <c r="C404" s="12" t="s">
        <v>806</v>
      </c>
      <c r="D404" s="13">
        <v>1</v>
      </c>
      <c r="E404" s="14">
        <f t="shared" si="117"/>
        <v>1.3977408887089561E-7</v>
      </c>
      <c r="F404" s="15">
        <v>9027</v>
      </c>
      <c r="G404" s="14">
        <f t="shared" ref="G404:G467" si="118">PRODUCT(F404,1/854820732,100)</f>
        <v>1.0560108876722938E-3</v>
      </c>
      <c r="H404" s="22"/>
      <c r="I404" s="16"/>
      <c r="J404" s="23">
        <v>23658</v>
      </c>
      <c r="K404" s="14">
        <f>PRODUCT(J404,100,1/902339939)</f>
        <v>2.6218500342807057E-3</v>
      </c>
      <c r="L404" s="23"/>
      <c r="M404" s="14"/>
      <c r="N404" s="14">
        <f t="shared" ref="N404:N435" si="119">PRODUCT(D404-F404,100,1/F404)</f>
        <v>-99.98892212252133</v>
      </c>
      <c r="O404" s="14"/>
      <c r="P404" s="14">
        <f>PRODUCT(H404-J404,100,1/J404)</f>
        <v>-100.00000000000001</v>
      </c>
      <c r="Q404" s="14"/>
    </row>
    <row r="405" spans="1:17" s="40" customFormat="1" ht="33.75">
      <c r="A405" s="70"/>
      <c r="B405" s="34" t="s">
        <v>807</v>
      </c>
      <c r="C405" s="35" t="s">
        <v>808</v>
      </c>
      <c r="D405" s="36"/>
      <c r="E405" s="36"/>
      <c r="F405" s="37">
        <v>367498</v>
      </c>
      <c r="G405" s="38">
        <f t="shared" si="118"/>
        <v>4.2991236202259073E-2</v>
      </c>
      <c r="H405" s="37">
        <v>6732</v>
      </c>
      <c r="I405" s="39">
        <f>PRODUCT(H405,100,1/892465944)</f>
        <v>7.5431449740562869E-4</v>
      </c>
      <c r="J405" s="36"/>
      <c r="K405" s="38"/>
      <c r="L405" s="36"/>
      <c r="M405" s="38"/>
      <c r="N405" s="38">
        <f t="shared" si="119"/>
        <v>-100</v>
      </c>
      <c r="O405" s="38">
        <f>PRODUCT(F405-H405,100,1/H405)</f>
        <v>5358.9720736779564</v>
      </c>
      <c r="P405" s="38"/>
      <c r="Q405" s="38"/>
    </row>
    <row r="406" spans="1:17" s="40" customFormat="1" ht="33.75">
      <c r="A406" s="71"/>
      <c r="B406" s="34" t="s">
        <v>809</v>
      </c>
      <c r="C406" s="35" t="s">
        <v>810</v>
      </c>
      <c r="D406" s="36"/>
      <c r="E406" s="36"/>
      <c r="F406" s="37">
        <v>311850</v>
      </c>
      <c r="G406" s="38">
        <f t="shared" si="118"/>
        <v>3.6481333258070771E-2</v>
      </c>
      <c r="H406" s="37">
        <v>59400</v>
      </c>
      <c r="I406" s="39">
        <f>PRODUCT(H406,100,1/892465944)</f>
        <v>6.6557161535790773E-3</v>
      </c>
      <c r="J406" s="36"/>
      <c r="K406" s="38"/>
      <c r="L406" s="36"/>
      <c r="M406" s="38"/>
      <c r="N406" s="38">
        <f t="shared" si="119"/>
        <v>-100</v>
      </c>
      <c r="O406" s="38">
        <f>PRODUCT(F406-H406,100,1/H406)</f>
        <v>424.99999999999994</v>
      </c>
      <c r="P406" s="38"/>
      <c r="Q406" s="38"/>
    </row>
    <row r="407" spans="1:17" s="40" customFormat="1" ht="11.25">
      <c r="A407" s="71"/>
      <c r="B407" s="41" t="s">
        <v>811</v>
      </c>
      <c r="C407" s="42" t="s">
        <v>812</v>
      </c>
      <c r="D407" s="36"/>
      <c r="E407" s="36"/>
      <c r="F407" s="37">
        <v>153617</v>
      </c>
      <c r="G407" s="38">
        <f t="shared" si="118"/>
        <v>1.797066849801205E-2</v>
      </c>
      <c r="H407" s="37">
        <v>65301</v>
      </c>
      <c r="I407" s="39">
        <f>PRODUCT(H407,100,1/892465944)</f>
        <v>7.3169178542906955E-3</v>
      </c>
      <c r="J407" s="36">
        <v>127524</v>
      </c>
      <c r="K407" s="38">
        <f>PRODUCT(J407,100,1/902339939)</f>
        <v>1.4132589558357118E-2</v>
      </c>
      <c r="L407" s="36">
        <v>67530</v>
      </c>
      <c r="M407" s="38">
        <f>PRODUCT(L407,100,1/472586193)</f>
        <v>1.4289456822958853E-2</v>
      </c>
      <c r="N407" s="38">
        <f t="shared" si="119"/>
        <v>-100</v>
      </c>
      <c r="O407" s="38">
        <f>PRODUCT(F407-H407,100,1/H407)</f>
        <v>135.24448323915408</v>
      </c>
      <c r="P407" s="38">
        <f>PRODUCT(H407-J407,100,1/J407)</f>
        <v>-48.79316834478216</v>
      </c>
      <c r="Q407" s="38">
        <f>PRODUCT(J407-L407,100,1/L407)</f>
        <v>88.84051532652154</v>
      </c>
    </row>
    <row r="408" spans="1:17" s="40" customFormat="1" ht="22.5">
      <c r="A408" s="71"/>
      <c r="B408" s="43" t="s">
        <v>813</v>
      </c>
      <c r="C408" s="35" t="s">
        <v>814</v>
      </c>
      <c r="D408" s="36"/>
      <c r="E408" s="36"/>
      <c r="F408" s="37">
        <v>103000</v>
      </c>
      <c r="G408" s="38">
        <f t="shared" si="118"/>
        <v>1.2049310006674007E-2</v>
      </c>
      <c r="H408" s="37"/>
      <c r="I408" s="39"/>
      <c r="J408" s="36"/>
      <c r="K408" s="38"/>
      <c r="L408" s="36"/>
      <c r="M408" s="38"/>
      <c r="N408" s="38">
        <f t="shared" si="119"/>
        <v>-100</v>
      </c>
      <c r="O408" s="38"/>
      <c r="P408" s="38"/>
      <c r="Q408" s="38"/>
    </row>
    <row r="409" spans="1:17" s="40" customFormat="1" ht="22.5">
      <c r="A409" s="71"/>
      <c r="B409" s="44" t="s">
        <v>815</v>
      </c>
      <c r="C409" s="42" t="s">
        <v>816</v>
      </c>
      <c r="D409" s="36"/>
      <c r="E409" s="36"/>
      <c r="F409" s="37">
        <v>93607</v>
      </c>
      <c r="G409" s="38">
        <f t="shared" si="118"/>
        <v>1.0950483124220717E-2</v>
      </c>
      <c r="H409" s="45"/>
      <c r="I409" s="39"/>
      <c r="J409" s="46">
        <v>94</v>
      </c>
      <c r="K409" s="38">
        <f>PRODUCT(J409,100,1/902339939)</f>
        <v>1.0417360014472327E-5</v>
      </c>
      <c r="L409" s="46"/>
      <c r="M409" s="38"/>
      <c r="N409" s="38">
        <f t="shared" si="119"/>
        <v>-100.00000000000001</v>
      </c>
      <c r="O409" s="38"/>
      <c r="P409" s="38">
        <f>PRODUCT(H409-J409,100,1/J409)</f>
        <v>-100</v>
      </c>
      <c r="Q409" s="38"/>
    </row>
    <row r="410" spans="1:17" s="40" customFormat="1" ht="33.75">
      <c r="A410" s="71"/>
      <c r="B410" s="34" t="s">
        <v>817</v>
      </c>
      <c r="C410" s="35" t="s">
        <v>818</v>
      </c>
      <c r="D410" s="36"/>
      <c r="E410" s="36"/>
      <c r="F410" s="37">
        <v>83868</v>
      </c>
      <c r="G410" s="38">
        <f t="shared" si="118"/>
        <v>9.8111799188323866E-3</v>
      </c>
      <c r="H410" s="37">
        <v>73183</v>
      </c>
      <c r="I410" s="39">
        <f>PRODUCT(H410,100,1/892465944)</f>
        <v>8.2000888092151111E-3</v>
      </c>
      <c r="J410" s="36"/>
      <c r="K410" s="38"/>
      <c r="L410" s="36"/>
      <c r="M410" s="38"/>
      <c r="N410" s="38">
        <f t="shared" si="119"/>
        <v>-100</v>
      </c>
      <c r="O410" s="38">
        <f>PRODUCT(F410-H410,100,1/H410)</f>
        <v>14.600385335392099</v>
      </c>
      <c r="P410" s="38"/>
      <c r="Q410" s="38"/>
    </row>
    <row r="411" spans="1:17" s="40" customFormat="1" ht="33.75">
      <c r="A411" s="71"/>
      <c r="B411" s="43" t="s">
        <v>819</v>
      </c>
      <c r="C411" s="35" t="s">
        <v>820</v>
      </c>
      <c r="D411" s="36"/>
      <c r="E411" s="36"/>
      <c r="F411" s="37">
        <v>58021</v>
      </c>
      <c r="G411" s="38">
        <f t="shared" si="118"/>
        <v>6.7875050087109964E-3</v>
      </c>
      <c r="H411" s="37"/>
      <c r="I411" s="39"/>
      <c r="J411" s="36"/>
      <c r="K411" s="38"/>
      <c r="L411" s="36"/>
      <c r="M411" s="38"/>
      <c r="N411" s="38">
        <f t="shared" si="119"/>
        <v>-100</v>
      </c>
      <c r="O411" s="38"/>
      <c r="P411" s="38"/>
      <c r="Q411" s="38"/>
    </row>
    <row r="412" spans="1:17" s="40" customFormat="1" ht="22.5">
      <c r="A412" s="71"/>
      <c r="B412" s="34" t="s">
        <v>821</v>
      </c>
      <c r="C412" s="35" t="s">
        <v>822</v>
      </c>
      <c r="D412" s="36"/>
      <c r="E412" s="36"/>
      <c r="F412" s="37">
        <v>44094</v>
      </c>
      <c r="G412" s="38">
        <f t="shared" si="118"/>
        <v>5.1582745187794534E-3</v>
      </c>
      <c r="H412" s="37">
        <v>36214</v>
      </c>
      <c r="I412" s="39">
        <f>PRODUCT(H412,100,1/892465944)</f>
        <v>4.0577458718133452E-3</v>
      </c>
      <c r="J412" s="36"/>
      <c r="K412" s="38"/>
      <c r="L412" s="36"/>
      <c r="M412" s="38"/>
      <c r="N412" s="38">
        <f t="shared" si="119"/>
        <v>-100</v>
      </c>
      <c r="O412" s="38">
        <f>PRODUCT(F412-H412,100,1/H412)</f>
        <v>21.75954050919534</v>
      </c>
      <c r="P412" s="38"/>
      <c r="Q412" s="38"/>
    </row>
    <row r="413" spans="1:17" s="40" customFormat="1" ht="33.75">
      <c r="A413" s="71"/>
      <c r="B413" s="44" t="s">
        <v>823</v>
      </c>
      <c r="C413" s="42" t="s">
        <v>824</v>
      </c>
      <c r="D413" s="36"/>
      <c r="E413" s="36"/>
      <c r="F413" s="37">
        <v>36505</v>
      </c>
      <c r="G413" s="38">
        <f t="shared" si="118"/>
        <v>4.2704860368314047E-3</v>
      </c>
      <c r="H413" s="45"/>
      <c r="I413" s="39"/>
      <c r="J413" s="46">
        <v>154437</v>
      </c>
      <c r="K413" s="38">
        <f t="shared" ref="K413:K419" si="120">PRODUCT(J413,100,1/902339939)</f>
        <v>1.7115168388883648E-2</v>
      </c>
      <c r="L413" s="46">
        <v>34397</v>
      </c>
      <c r="M413" s="38">
        <f>PRODUCT(L413,100,1/472586193)</f>
        <v>7.2784606299321139E-3</v>
      </c>
      <c r="N413" s="38">
        <f t="shared" si="119"/>
        <v>-100</v>
      </c>
      <c r="O413" s="38"/>
      <c r="P413" s="38">
        <f t="shared" ref="P413:P419" si="121">PRODUCT(H413-J413,100,1/J413)</f>
        <v>-100</v>
      </c>
      <c r="Q413" s="38">
        <f>PRODUCT(J413-L413,100,1/L413)</f>
        <v>348.98392301654212</v>
      </c>
    </row>
    <row r="414" spans="1:17" s="40" customFormat="1" ht="11.25">
      <c r="A414" s="71"/>
      <c r="B414" s="41" t="s">
        <v>825</v>
      </c>
      <c r="C414" s="42" t="s">
        <v>826</v>
      </c>
      <c r="D414" s="36"/>
      <c r="E414" s="36"/>
      <c r="F414" s="37">
        <v>35535</v>
      </c>
      <c r="G414" s="38">
        <f t="shared" si="118"/>
        <v>4.1570119523025332E-3</v>
      </c>
      <c r="H414" s="37">
        <v>176</v>
      </c>
      <c r="I414" s="39">
        <f>PRODUCT(H414,100,1/892465944)</f>
        <v>1.9720640455049116E-5</v>
      </c>
      <c r="J414" s="36">
        <v>169</v>
      </c>
      <c r="K414" s="38">
        <f t="shared" si="120"/>
        <v>1.8729083430274716E-5</v>
      </c>
      <c r="L414" s="36">
        <v>1200</v>
      </c>
      <c r="M414" s="38">
        <f>PRODUCT(L414,100,1/472586193)</f>
        <v>2.5392193377092587E-4</v>
      </c>
      <c r="N414" s="38">
        <f t="shared" si="119"/>
        <v>-100</v>
      </c>
      <c r="O414" s="38">
        <f>PRODUCT(F414-H414,100,1/H414)</f>
        <v>20090.340909090908</v>
      </c>
      <c r="P414" s="38">
        <f t="shared" si="121"/>
        <v>4.1420118343195265</v>
      </c>
      <c r="Q414" s="38">
        <f>PRODUCT(J414-L414,100,1/L414)</f>
        <v>-85.916666666666671</v>
      </c>
    </row>
    <row r="415" spans="1:17" s="40" customFormat="1" ht="22.5">
      <c r="A415" s="71"/>
      <c r="B415" s="41" t="s">
        <v>827</v>
      </c>
      <c r="C415" s="42" t="s">
        <v>828</v>
      </c>
      <c r="D415" s="36"/>
      <c r="E415" s="36"/>
      <c r="F415" s="37">
        <v>33209</v>
      </c>
      <c r="G415" s="38">
        <f t="shared" si="118"/>
        <v>3.8849081166178368E-3</v>
      </c>
      <c r="H415" s="37">
        <v>46606</v>
      </c>
      <c r="I415" s="39">
        <f>PRODUCT(H415,100,1/892465944)</f>
        <v>5.2221600514091998E-3</v>
      </c>
      <c r="J415" s="36">
        <v>73718</v>
      </c>
      <c r="K415" s="38">
        <f t="shared" si="120"/>
        <v>8.1696483568816074E-3</v>
      </c>
      <c r="L415" s="47"/>
      <c r="M415" s="38"/>
      <c r="N415" s="38">
        <f t="shared" si="119"/>
        <v>-100</v>
      </c>
      <c r="O415" s="38">
        <f>PRODUCT(F415-H415,100,1/H415)</f>
        <v>-28.745225936574691</v>
      </c>
      <c r="P415" s="38">
        <f t="shared" si="121"/>
        <v>-36.777991806614395</v>
      </c>
      <c r="Q415" s="38"/>
    </row>
    <row r="416" spans="1:17" s="40" customFormat="1" ht="33.75">
      <c r="A416" s="71"/>
      <c r="B416" s="41" t="s">
        <v>829</v>
      </c>
      <c r="C416" s="42" t="s">
        <v>830</v>
      </c>
      <c r="D416" s="36"/>
      <c r="E416" s="36"/>
      <c r="F416" s="37">
        <v>32622</v>
      </c>
      <c r="G416" s="38">
        <f t="shared" si="118"/>
        <v>3.8162387479390241E-3</v>
      </c>
      <c r="H416" s="37">
        <v>90542</v>
      </c>
      <c r="I416" s="39">
        <f>PRODUCT(H416,100,1/892465944)</f>
        <v>1.0145149023187824E-2</v>
      </c>
      <c r="J416" s="36">
        <v>165960</v>
      </c>
      <c r="K416" s="38">
        <f t="shared" si="120"/>
        <v>1.8392181574487527E-2</v>
      </c>
      <c r="L416" s="36">
        <v>104877</v>
      </c>
      <c r="M416" s="38">
        <f>PRODUCT(L416,100,1/472586193)</f>
        <v>2.2192142206744495E-2</v>
      </c>
      <c r="N416" s="38">
        <f t="shared" si="119"/>
        <v>-100.00000000000001</v>
      </c>
      <c r="O416" s="38">
        <f>PRODUCT(F416-H416,100,1/H416)</f>
        <v>-63.970312120341937</v>
      </c>
      <c r="P416" s="38">
        <f t="shared" si="121"/>
        <v>-45.443480356712463</v>
      </c>
      <c r="Q416" s="38">
        <f>PRODUCT(J416-L416,100,1/L416)</f>
        <v>58.242512657684713</v>
      </c>
    </row>
    <row r="417" spans="1:17" s="40" customFormat="1" ht="33.75">
      <c r="A417" s="71"/>
      <c r="B417" s="44" t="s">
        <v>831</v>
      </c>
      <c r="C417" s="42" t="s">
        <v>832</v>
      </c>
      <c r="D417" s="36"/>
      <c r="E417" s="36"/>
      <c r="F417" s="37">
        <v>31793</v>
      </c>
      <c r="G417" s="38">
        <f t="shared" si="118"/>
        <v>3.719259349924143E-3</v>
      </c>
      <c r="H417" s="45"/>
      <c r="I417" s="39"/>
      <c r="J417" s="46">
        <v>936</v>
      </c>
      <c r="K417" s="38">
        <f t="shared" si="120"/>
        <v>1.0373030822921382E-4</v>
      </c>
      <c r="L417" s="46"/>
      <c r="M417" s="38"/>
      <c r="N417" s="38">
        <f t="shared" si="119"/>
        <v>-100</v>
      </c>
      <c r="O417" s="38"/>
      <c r="P417" s="38">
        <f t="shared" si="121"/>
        <v>-100.00000000000001</v>
      </c>
      <c r="Q417" s="38"/>
    </row>
    <row r="418" spans="1:17" s="40" customFormat="1" ht="22.5">
      <c r="A418" s="71"/>
      <c r="B418" s="41" t="s">
        <v>833</v>
      </c>
      <c r="C418" s="42" t="s">
        <v>834</v>
      </c>
      <c r="D418" s="36"/>
      <c r="E418" s="36"/>
      <c r="F418" s="37">
        <v>24340</v>
      </c>
      <c r="G418" s="38">
        <f t="shared" si="118"/>
        <v>2.8473806365285959E-3</v>
      </c>
      <c r="H418" s="37">
        <v>4706</v>
      </c>
      <c r="I418" s="39">
        <f>PRODUCT(H418,100,1/892465944)</f>
        <v>5.2730303398557468E-4</v>
      </c>
      <c r="J418" s="36">
        <v>469</v>
      </c>
      <c r="K418" s="38">
        <f t="shared" si="120"/>
        <v>5.1975977093484277E-5</v>
      </c>
      <c r="L418" s="47"/>
      <c r="M418" s="38"/>
      <c r="N418" s="38">
        <f t="shared" si="119"/>
        <v>-100</v>
      </c>
      <c r="O418" s="38">
        <f>PRODUCT(F418-H418,100,1/H418)</f>
        <v>417.21206969825755</v>
      </c>
      <c r="P418" s="38">
        <f t="shared" si="121"/>
        <v>903.41151385927503</v>
      </c>
      <c r="Q418" s="38"/>
    </row>
    <row r="419" spans="1:17" s="40" customFormat="1" ht="22.5">
      <c r="A419" s="71"/>
      <c r="B419" s="44" t="s">
        <v>835</v>
      </c>
      <c r="C419" s="42" t="s">
        <v>836</v>
      </c>
      <c r="D419" s="36"/>
      <c r="E419" s="36"/>
      <c r="F419" s="37">
        <v>23102</v>
      </c>
      <c r="G419" s="38">
        <f t="shared" si="118"/>
        <v>2.7025549492639121E-3</v>
      </c>
      <c r="H419" s="45"/>
      <c r="I419" s="39"/>
      <c r="J419" s="46">
        <v>35233</v>
      </c>
      <c r="K419" s="38">
        <f t="shared" si="120"/>
        <v>3.9046260147862079E-3</v>
      </c>
      <c r="L419" s="48"/>
      <c r="M419" s="38"/>
      <c r="N419" s="38">
        <f t="shared" si="119"/>
        <v>-100</v>
      </c>
      <c r="O419" s="38"/>
      <c r="P419" s="38">
        <f t="shared" si="121"/>
        <v>-100</v>
      </c>
      <c r="Q419" s="38"/>
    </row>
    <row r="420" spans="1:17" s="40" customFormat="1" ht="11.25">
      <c r="A420" s="71"/>
      <c r="B420" s="43" t="s">
        <v>837</v>
      </c>
      <c r="C420" s="35" t="s">
        <v>838</v>
      </c>
      <c r="D420" s="36"/>
      <c r="E420" s="36"/>
      <c r="F420" s="37">
        <v>22138</v>
      </c>
      <c r="G420" s="38">
        <f t="shared" si="118"/>
        <v>2.5897827662888272E-3</v>
      </c>
      <c r="H420" s="37"/>
      <c r="I420" s="39"/>
      <c r="J420" s="36"/>
      <c r="K420" s="38"/>
      <c r="L420" s="47"/>
      <c r="M420" s="38"/>
      <c r="N420" s="38">
        <f t="shared" si="119"/>
        <v>-100</v>
      </c>
      <c r="O420" s="38"/>
      <c r="P420" s="38"/>
      <c r="Q420" s="38"/>
    </row>
    <row r="421" spans="1:17" s="40" customFormat="1" ht="11.25">
      <c r="A421" s="71"/>
      <c r="B421" s="43" t="s">
        <v>839</v>
      </c>
      <c r="C421" s="35" t="s">
        <v>840</v>
      </c>
      <c r="D421" s="36"/>
      <c r="E421" s="36"/>
      <c r="F421" s="37">
        <v>19990</v>
      </c>
      <c r="G421" s="38">
        <f t="shared" si="118"/>
        <v>2.3385020100331402E-3</v>
      </c>
      <c r="H421" s="37"/>
      <c r="I421" s="39"/>
      <c r="J421" s="36"/>
      <c r="K421" s="38"/>
      <c r="L421" s="36"/>
      <c r="M421" s="38"/>
      <c r="N421" s="38">
        <f t="shared" si="119"/>
        <v>-100</v>
      </c>
      <c r="O421" s="38"/>
      <c r="P421" s="38"/>
      <c r="Q421" s="38"/>
    </row>
    <row r="422" spans="1:17" s="40" customFormat="1" ht="33.75">
      <c r="A422" s="71"/>
      <c r="B422" s="43" t="s">
        <v>841</v>
      </c>
      <c r="C422" s="35" t="s">
        <v>842</v>
      </c>
      <c r="D422" s="36"/>
      <c r="E422" s="36"/>
      <c r="F422" s="37">
        <v>17265</v>
      </c>
      <c r="G422" s="38">
        <f t="shared" si="118"/>
        <v>2.0197217210216191E-3</v>
      </c>
      <c r="H422" s="37"/>
      <c r="I422" s="39"/>
      <c r="J422" s="36"/>
      <c r="K422" s="38"/>
      <c r="L422" s="36"/>
      <c r="M422" s="38"/>
      <c r="N422" s="38">
        <f t="shared" si="119"/>
        <v>-100</v>
      </c>
      <c r="O422" s="38"/>
      <c r="P422" s="38"/>
      <c r="Q422" s="38"/>
    </row>
    <row r="423" spans="1:17" s="40" customFormat="1" ht="33.75">
      <c r="A423" s="71"/>
      <c r="B423" s="43" t="s">
        <v>843</v>
      </c>
      <c r="C423" s="35" t="s">
        <v>844</v>
      </c>
      <c r="D423" s="36"/>
      <c r="E423" s="36"/>
      <c r="F423" s="37">
        <v>17073</v>
      </c>
      <c r="G423" s="38">
        <f t="shared" si="118"/>
        <v>1.9972608713004401E-3</v>
      </c>
      <c r="H423" s="45"/>
      <c r="I423" s="39"/>
      <c r="J423" s="46"/>
      <c r="K423" s="38"/>
      <c r="L423" s="48"/>
      <c r="M423" s="38"/>
      <c r="N423" s="38">
        <f t="shared" si="119"/>
        <v>-100</v>
      </c>
      <c r="O423" s="38"/>
      <c r="P423" s="38"/>
      <c r="Q423" s="38"/>
    </row>
    <row r="424" spans="1:17" s="40" customFormat="1" ht="11.25">
      <c r="A424" s="71"/>
      <c r="B424" s="41" t="s">
        <v>845</v>
      </c>
      <c r="C424" s="42" t="s">
        <v>846</v>
      </c>
      <c r="D424" s="36"/>
      <c r="E424" s="36"/>
      <c r="F424" s="37">
        <v>13625</v>
      </c>
      <c r="G424" s="38">
        <f t="shared" si="118"/>
        <v>1.5939014450576056E-3</v>
      </c>
      <c r="H424" s="37">
        <v>4656</v>
      </c>
      <c r="I424" s="39">
        <f>PRODUCT(H424,100,1/892465944)</f>
        <v>5.2170057931084479E-4</v>
      </c>
      <c r="J424" s="36">
        <v>2244</v>
      </c>
      <c r="K424" s="38">
        <f>PRODUCT(J424,100,1/902339939)</f>
        <v>2.486867646008075E-4</v>
      </c>
      <c r="L424" s="36"/>
      <c r="M424" s="38"/>
      <c r="N424" s="38">
        <f t="shared" si="119"/>
        <v>-99.999999999999986</v>
      </c>
      <c r="O424" s="38">
        <f>PRODUCT(F424-H424,100,1/H424)</f>
        <v>192.6331615120275</v>
      </c>
      <c r="P424" s="38">
        <f>PRODUCT(H424-J424,100,1/J424)</f>
        <v>107.48663101604278</v>
      </c>
      <c r="Q424" s="38"/>
    </row>
    <row r="425" spans="1:17" s="40" customFormat="1" ht="33.75">
      <c r="A425" s="71"/>
      <c r="B425" s="41" t="s">
        <v>847</v>
      </c>
      <c r="C425" s="42" t="s">
        <v>848</v>
      </c>
      <c r="D425" s="36"/>
      <c r="E425" s="36"/>
      <c r="F425" s="37">
        <v>12911</v>
      </c>
      <c r="G425" s="38">
        <f t="shared" si="118"/>
        <v>1.5103751601569719E-3</v>
      </c>
      <c r="H425" s="37">
        <v>70</v>
      </c>
      <c r="I425" s="39">
        <f>PRODUCT(H425,100,1/892465944)</f>
        <v>7.8434365446218075E-6</v>
      </c>
      <c r="J425" s="36">
        <v>278</v>
      </c>
      <c r="K425" s="38">
        <f>PRODUCT(J425,100,1/902339939)</f>
        <v>3.0808788127907521E-5</v>
      </c>
      <c r="L425" s="36">
        <v>6550</v>
      </c>
      <c r="M425" s="38">
        <f>PRODUCT(L425,100,1/472586193)</f>
        <v>1.3859905551663037E-3</v>
      </c>
      <c r="N425" s="38">
        <f t="shared" si="119"/>
        <v>-100</v>
      </c>
      <c r="O425" s="38">
        <f>PRODUCT(F425-H425,100,1/H425)</f>
        <v>18344.285714285714</v>
      </c>
      <c r="P425" s="38">
        <f>PRODUCT(H425-J425,100,1/J425)</f>
        <v>-74.82014388489209</v>
      </c>
      <c r="Q425" s="38">
        <f>PRODUCT(J425-L425,100,1/L425)</f>
        <v>-95.755725190839698</v>
      </c>
    </row>
    <row r="426" spans="1:17" s="40" customFormat="1" ht="33.75">
      <c r="A426" s="71"/>
      <c r="B426" s="34" t="s">
        <v>849</v>
      </c>
      <c r="C426" s="35" t="s">
        <v>850</v>
      </c>
      <c r="D426" s="36"/>
      <c r="E426" s="36"/>
      <c r="F426" s="37">
        <v>9687</v>
      </c>
      <c r="G426" s="38">
        <f t="shared" si="118"/>
        <v>1.1332200585888457E-3</v>
      </c>
      <c r="H426" s="37">
        <v>474</v>
      </c>
      <c r="I426" s="39">
        <f>PRODUCT(H426,100,1/892465944)</f>
        <v>5.3111270316439101E-5</v>
      </c>
      <c r="J426" s="36"/>
      <c r="K426" s="38"/>
      <c r="L426" s="36"/>
      <c r="M426" s="38"/>
      <c r="N426" s="38">
        <f t="shared" si="119"/>
        <v>-100</v>
      </c>
      <c r="O426" s="38">
        <f>PRODUCT(F426-H426,100,1/H426)</f>
        <v>1943.6708860759493</v>
      </c>
      <c r="P426" s="38"/>
      <c r="Q426" s="38"/>
    </row>
    <row r="427" spans="1:17" s="40" customFormat="1" ht="11.25">
      <c r="A427" s="71"/>
      <c r="B427" s="41" t="s">
        <v>851</v>
      </c>
      <c r="C427" s="42" t="s">
        <v>852</v>
      </c>
      <c r="D427" s="36"/>
      <c r="E427" s="36"/>
      <c r="F427" s="37">
        <v>9421</v>
      </c>
      <c r="G427" s="38">
        <f t="shared" si="118"/>
        <v>1.1021024230376294E-3</v>
      </c>
      <c r="H427" s="37">
        <v>8479</v>
      </c>
      <c r="I427" s="39">
        <f>PRODUCT(H427,100,1/892465944)</f>
        <v>9.5006426374069012E-4</v>
      </c>
      <c r="J427" s="36">
        <v>8223</v>
      </c>
      <c r="K427" s="38">
        <f>PRODUCT(J427,100,1/902339939)</f>
        <v>9.1129735530857394E-4</v>
      </c>
      <c r="L427" s="36"/>
      <c r="M427" s="38"/>
      <c r="N427" s="38">
        <f t="shared" si="119"/>
        <v>-100</v>
      </c>
      <c r="O427" s="38">
        <f>PRODUCT(F427-H427,100,1/H427)</f>
        <v>11.109800684042931</v>
      </c>
      <c r="P427" s="38">
        <f>PRODUCT(H427-J427,100,1/J427)</f>
        <v>3.1132190198224494</v>
      </c>
      <c r="Q427" s="38"/>
    </row>
    <row r="428" spans="1:17" s="40" customFormat="1" ht="33.75">
      <c r="A428" s="71"/>
      <c r="B428" s="43" t="s">
        <v>853</v>
      </c>
      <c r="C428" s="35" t="s">
        <v>854</v>
      </c>
      <c r="D428" s="36"/>
      <c r="E428" s="36"/>
      <c r="F428" s="37">
        <v>6798</v>
      </c>
      <c r="G428" s="38">
        <f t="shared" si="118"/>
        <v>7.9525446044048458E-4</v>
      </c>
      <c r="H428" s="45"/>
      <c r="I428" s="39"/>
      <c r="J428" s="46"/>
      <c r="K428" s="38"/>
      <c r="L428" s="46"/>
      <c r="M428" s="38"/>
      <c r="N428" s="38">
        <f t="shared" si="119"/>
        <v>-99.999999999999986</v>
      </c>
      <c r="O428" s="38"/>
      <c r="P428" s="38"/>
      <c r="Q428" s="38"/>
    </row>
    <row r="429" spans="1:17" s="40" customFormat="1" ht="11.25">
      <c r="A429" s="71"/>
      <c r="B429" s="44" t="s">
        <v>855</v>
      </c>
      <c r="C429" s="42" t="s">
        <v>856</v>
      </c>
      <c r="D429" s="36"/>
      <c r="E429" s="36"/>
      <c r="F429" s="37">
        <v>6723</v>
      </c>
      <c r="G429" s="38">
        <f t="shared" si="118"/>
        <v>7.8648069101814905E-4</v>
      </c>
      <c r="H429" s="45"/>
      <c r="I429" s="39">
        <f>PRODUCT(H429,100,1/892465944)</f>
        <v>1.1204909349459725E-7</v>
      </c>
      <c r="J429" s="46">
        <v>6161773</v>
      </c>
      <c r="K429" s="38">
        <f>PRODUCT(J429,100,1/902339939)</f>
        <v>0.6828660390261192</v>
      </c>
      <c r="L429" s="46">
        <v>24185945</v>
      </c>
      <c r="M429" s="38">
        <f>PRODUCT(L429,100,1/472586193)</f>
        <v>5.1177849370643793</v>
      </c>
      <c r="N429" s="38">
        <f t="shared" si="119"/>
        <v>-100</v>
      </c>
      <c r="O429" s="38"/>
      <c r="P429" s="38">
        <f>PRODUCT(H429-J429,100,1/J429)</f>
        <v>-99.999999999999986</v>
      </c>
      <c r="Q429" s="38">
        <f>PRODUCT(J429-L429,100,1/L429)</f>
        <v>-74.52333162917553</v>
      </c>
    </row>
    <row r="430" spans="1:17" s="40" customFormat="1" ht="33.75">
      <c r="A430" s="71"/>
      <c r="B430" s="44" t="s">
        <v>857</v>
      </c>
      <c r="C430" s="42" t="s">
        <v>858</v>
      </c>
      <c r="D430" s="36"/>
      <c r="E430" s="36"/>
      <c r="F430" s="37">
        <v>4500</v>
      </c>
      <c r="G430" s="38">
        <f t="shared" si="118"/>
        <v>5.2642616534012655E-4</v>
      </c>
      <c r="H430" s="45"/>
      <c r="I430" s="39"/>
      <c r="J430" s="46">
        <v>200</v>
      </c>
      <c r="K430" s="38">
        <f>PRODUCT(J430,100,1/902339939)</f>
        <v>2.2164595775473037E-5</v>
      </c>
      <c r="L430" s="46">
        <v>8471</v>
      </c>
      <c r="M430" s="38">
        <f>PRODUCT(L430,100,1/472586193)</f>
        <v>1.7924772508112609E-3</v>
      </c>
      <c r="N430" s="38">
        <f t="shared" si="119"/>
        <v>-100</v>
      </c>
      <c r="O430" s="38"/>
      <c r="P430" s="38">
        <f>PRODUCT(H430-J430,100,1/J430)</f>
        <v>-100</v>
      </c>
      <c r="Q430" s="38">
        <f>PRODUCT(J430-L430,100,1/L430)</f>
        <v>-97.639003659544329</v>
      </c>
    </row>
    <row r="431" spans="1:17" s="40" customFormat="1" ht="22.5">
      <c r="A431" s="71"/>
      <c r="B431" s="41" t="s">
        <v>859</v>
      </c>
      <c r="C431" s="42" t="s">
        <v>860</v>
      </c>
      <c r="D431" s="36"/>
      <c r="E431" s="36"/>
      <c r="F431" s="37">
        <v>4397</v>
      </c>
      <c r="G431" s="38">
        <f t="shared" si="118"/>
        <v>5.1437685533345259E-4</v>
      </c>
      <c r="H431" s="37">
        <v>15334</v>
      </c>
      <c r="I431" s="39">
        <f>PRODUCT(H431,100,1/892465944)</f>
        <v>1.7181607996461542E-3</v>
      </c>
      <c r="J431" s="36">
        <v>59140</v>
      </c>
      <c r="K431" s="38">
        <f>PRODUCT(J431,100,1/902339939)</f>
        <v>6.5540709708073776E-3</v>
      </c>
      <c r="L431" s="36">
        <v>48084</v>
      </c>
      <c r="M431" s="38">
        <f>PRODUCT(L431,100,1/472586193)</f>
        <v>1.0174651886201E-2</v>
      </c>
      <c r="N431" s="38">
        <f t="shared" si="119"/>
        <v>-100</v>
      </c>
      <c r="O431" s="38">
        <f>PRODUCT(F431-H431,100,1/H431)</f>
        <v>-71.325159775661916</v>
      </c>
      <c r="P431" s="38">
        <f>PRODUCT(H431-J431,100,1/J431)</f>
        <v>-74.071694284748062</v>
      </c>
      <c r="Q431" s="38">
        <f>PRODUCT(J431-L431,100,1/L431)</f>
        <v>22.993095416354713</v>
      </c>
    </row>
    <row r="432" spans="1:17" s="40" customFormat="1" ht="33.75">
      <c r="A432" s="71"/>
      <c r="B432" s="43" t="s">
        <v>861</v>
      </c>
      <c r="C432" s="35" t="s">
        <v>862</v>
      </c>
      <c r="D432" s="36"/>
      <c r="E432" s="36"/>
      <c r="F432" s="37">
        <v>4057</v>
      </c>
      <c r="G432" s="38">
        <f t="shared" si="118"/>
        <v>4.7460243395219852E-4</v>
      </c>
      <c r="H432" s="45"/>
      <c r="I432" s="39"/>
      <c r="J432" s="46"/>
      <c r="K432" s="38"/>
      <c r="L432" s="46"/>
      <c r="M432" s="38"/>
      <c r="N432" s="38">
        <f t="shared" si="119"/>
        <v>-100</v>
      </c>
      <c r="O432" s="38"/>
      <c r="P432" s="38"/>
      <c r="Q432" s="38"/>
    </row>
    <row r="433" spans="1:17" s="40" customFormat="1" ht="11.25">
      <c r="A433" s="71"/>
      <c r="B433" s="43" t="s">
        <v>863</v>
      </c>
      <c r="C433" s="35" t="s">
        <v>864</v>
      </c>
      <c r="D433" s="36"/>
      <c r="E433" s="36"/>
      <c r="F433" s="37">
        <v>3232</v>
      </c>
      <c r="G433" s="38">
        <f t="shared" si="118"/>
        <v>3.7809097030650868E-4</v>
      </c>
      <c r="H433" s="37"/>
      <c r="I433" s="39"/>
      <c r="J433" s="36"/>
      <c r="K433" s="38"/>
      <c r="L433" s="47"/>
      <c r="M433" s="38"/>
      <c r="N433" s="38">
        <f t="shared" si="119"/>
        <v>-100</v>
      </c>
      <c r="O433" s="38"/>
      <c r="P433" s="38"/>
      <c r="Q433" s="38"/>
    </row>
    <row r="434" spans="1:17" s="40" customFormat="1" ht="33.75">
      <c r="A434" s="71"/>
      <c r="B434" s="43" t="s">
        <v>865</v>
      </c>
      <c r="C434" s="35" t="s">
        <v>866</v>
      </c>
      <c r="D434" s="36"/>
      <c r="E434" s="36"/>
      <c r="F434" s="37">
        <v>3150</v>
      </c>
      <c r="G434" s="38">
        <f t="shared" si="118"/>
        <v>3.6849831573808865E-4</v>
      </c>
      <c r="H434" s="45"/>
      <c r="I434" s="39"/>
      <c r="J434" s="46"/>
      <c r="K434" s="38"/>
      <c r="L434" s="48"/>
      <c r="M434" s="38"/>
      <c r="N434" s="38">
        <f t="shared" si="119"/>
        <v>-100</v>
      </c>
      <c r="O434" s="38"/>
      <c r="P434" s="38"/>
      <c r="Q434" s="38"/>
    </row>
    <row r="435" spans="1:17" s="40" customFormat="1" ht="22.5">
      <c r="A435" s="71"/>
      <c r="B435" s="44" t="s">
        <v>867</v>
      </c>
      <c r="C435" s="42" t="s">
        <v>868</v>
      </c>
      <c r="D435" s="36"/>
      <c r="E435" s="36"/>
      <c r="F435" s="37">
        <v>2992</v>
      </c>
      <c r="G435" s="38">
        <f t="shared" si="118"/>
        <v>3.5001490815503528E-4</v>
      </c>
      <c r="H435" s="45"/>
      <c r="I435" s="39"/>
      <c r="J435" s="46">
        <v>6077</v>
      </c>
      <c r="K435" s="38">
        <f>PRODUCT(J435,100,1/902339939)</f>
        <v>6.7347124263774825E-4</v>
      </c>
      <c r="L435" s="48"/>
      <c r="M435" s="38"/>
      <c r="N435" s="38">
        <f t="shared" si="119"/>
        <v>-100</v>
      </c>
      <c r="O435" s="38"/>
      <c r="P435" s="38">
        <f>PRODUCT(H435-J435,100,1/J435)</f>
        <v>-100</v>
      </c>
      <c r="Q435" s="38"/>
    </row>
    <row r="436" spans="1:17" s="40" customFormat="1" ht="33.75">
      <c r="A436" s="71"/>
      <c r="B436" s="44" t="s">
        <v>869</v>
      </c>
      <c r="C436" s="42" t="s">
        <v>870</v>
      </c>
      <c r="D436" s="36"/>
      <c r="E436" s="36"/>
      <c r="F436" s="37">
        <v>2831</v>
      </c>
      <c r="G436" s="38">
        <f t="shared" si="118"/>
        <v>3.3118054979508851E-4</v>
      </c>
      <c r="H436" s="45"/>
      <c r="I436" s="39"/>
      <c r="J436" s="46">
        <v>1684</v>
      </c>
      <c r="K436" s="38">
        <f>PRODUCT(J436,100,1/902339939)</f>
        <v>1.8662589642948299E-4</v>
      </c>
      <c r="L436" s="46"/>
      <c r="M436" s="38"/>
      <c r="N436" s="38">
        <f t="shared" ref="N436:N467" si="122">PRODUCT(D436-F436,100,1/F436)</f>
        <v>-100</v>
      </c>
      <c r="O436" s="38"/>
      <c r="P436" s="38">
        <f>PRODUCT(H436-J436,100,1/J436)</f>
        <v>-100</v>
      </c>
      <c r="Q436" s="38"/>
    </row>
    <row r="437" spans="1:17" s="40" customFormat="1" ht="11.25">
      <c r="A437" s="71"/>
      <c r="B437" s="41" t="s">
        <v>871</v>
      </c>
      <c r="C437" s="42" t="s">
        <v>872</v>
      </c>
      <c r="D437" s="36"/>
      <c r="E437" s="36"/>
      <c r="F437" s="37">
        <v>2660</v>
      </c>
      <c r="G437" s="38">
        <f t="shared" si="118"/>
        <v>3.1117635551216368E-4</v>
      </c>
      <c r="H437" s="37">
        <v>520</v>
      </c>
      <c r="I437" s="39">
        <f>PRODUCT(H437,100,1/892465944)</f>
        <v>5.8265528617190574E-5</v>
      </c>
      <c r="J437" s="36">
        <v>2213</v>
      </c>
      <c r="K437" s="38">
        <f>PRODUCT(J437,100,1/902339939)</f>
        <v>2.4525125225560918E-4</v>
      </c>
      <c r="L437" s="36">
        <v>6780</v>
      </c>
      <c r="M437" s="38">
        <f>PRODUCT(L437,100,1/472586193)</f>
        <v>1.4346589258057312E-3</v>
      </c>
      <c r="N437" s="38">
        <f t="shared" si="122"/>
        <v>-100</v>
      </c>
      <c r="O437" s="38">
        <f>PRODUCT(F437-H437,100,1/H437)</f>
        <v>411.53846153846155</v>
      </c>
      <c r="P437" s="38">
        <f>PRODUCT(H437-J437,100,1/J437)</f>
        <v>-76.502485314053331</v>
      </c>
      <c r="Q437" s="38">
        <f>PRODUCT(J437-L437,100,1/L437)</f>
        <v>-67.359882005899706</v>
      </c>
    </row>
    <row r="438" spans="1:17" s="40" customFormat="1" ht="33.75">
      <c r="A438" s="71"/>
      <c r="B438" s="43" t="s">
        <v>873</v>
      </c>
      <c r="C438" s="35" t="s">
        <v>874</v>
      </c>
      <c r="D438" s="36"/>
      <c r="E438" s="36"/>
      <c r="F438" s="37">
        <v>1727</v>
      </c>
      <c r="G438" s="38">
        <f t="shared" si="118"/>
        <v>2.020306638983108E-4</v>
      </c>
      <c r="H438" s="37"/>
      <c r="I438" s="39"/>
      <c r="J438" s="36"/>
      <c r="K438" s="38"/>
      <c r="L438" s="36"/>
      <c r="M438" s="38"/>
      <c r="N438" s="38">
        <f t="shared" si="122"/>
        <v>-100</v>
      </c>
      <c r="O438" s="38"/>
      <c r="P438" s="38"/>
      <c r="Q438" s="38"/>
    </row>
    <row r="439" spans="1:17" s="40" customFormat="1" ht="11.25">
      <c r="A439" s="71"/>
      <c r="B439" s="41" t="s">
        <v>875</v>
      </c>
      <c r="C439" s="42" t="s">
        <v>876</v>
      </c>
      <c r="D439" s="36"/>
      <c r="E439" s="36"/>
      <c r="F439" s="37">
        <v>1430</v>
      </c>
      <c r="G439" s="38">
        <f t="shared" si="118"/>
        <v>1.6728653698586246E-4</v>
      </c>
      <c r="H439" s="37">
        <v>1975</v>
      </c>
      <c r="I439" s="39">
        <f>PRODUCT(H439,100,1/892465944)</f>
        <v>2.2129695965182958E-4</v>
      </c>
      <c r="J439" s="36">
        <v>1683</v>
      </c>
      <c r="K439" s="38">
        <f>PRODUCT(J439,100,1/902339939)</f>
        <v>1.8651507345060562E-4</v>
      </c>
      <c r="L439" s="36"/>
      <c r="M439" s="38"/>
      <c r="N439" s="38">
        <f t="shared" si="122"/>
        <v>-100</v>
      </c>
      <c r="O439" s="38">
        <f>PRODUCT(F439-H439,100,1/H439)</f>
        <v>-27.594936708860761</v>
      </c>
      <c r="P439" s="38">
        <f>PRODUCT(H439-J439,100,1/J439)</f>
        <v>17.349970291146764</v>
      </c>
      <c r="Q439" s="38"/>
    </row>
    <row r="440" spans="1:17" s="40" customFormat="1" ht="22.5">
      <c r="A440" s="71"/>
      <c r="B440" s="43" t="s">
        <v>877</v>
      </c>
      <c r="C440" s="35" t="s">
        <v>878</v>
      </c>
      <c r="D440" s="36"/>
      <c r="E440" s="36"/>
      <c r="F440" s="37">
        <v>1096</v>
      </c>
      <c r="G440" s="38">
        <f t="shared" si="118"/>
        <v>1.2821401715839526E-4</v>
      </c>
      <c r="H440" s="37"/>
      <c r="I440" s="39"/>
      <c r="J440" s="36"/>
      <c r="K440" s="38"/>
      <c r="L440" s="36"/>
      <c r="M440" s="38"/>
      <c r="N440" s="38">
        <f t="shared" si="122"/>
        <v>-100</v>
      </c>
      <c r="O440" s="38"/>
      <c r="P440" s="38"/>
      <c r="Q440" s="38"/>
    </row>
    <row r="441" spans="1:17" s="40" customFormat="1" ht="33.75">
      <c r="A441" s="71"/>
      <c r="B441" s="43" t="s">
        <v>879</v>
      </c>
      <c r="C441" s="35" t="s">
        <v>880</v>
      </c>
      <c r="D441" s="36"/>
      <c r="E441" s="36"/>
      <c r="F441" s="37">
        <v>1052</v>
      </c>
      <c r="G441" s="38">
        <f t="shared" si="118"/>
        <v>1.2306673909729182E-4</v>
      </c>
      <c r="H441" s="45"/>
      <c r="I441" s="39"/>
      <c r="J441" s="46"/>
      <c r="K441" s="38"/>
      <c r="L441" s="48"/>
      <c r="M441" s="38"/>
      <c r="N441" s="38">
        <f t="shared" si="122"/>
        <v>-100</v>
      </c>
      <c r="O441" s="38"/>
      <c r="P441" s="38"/>
      <c r="Q441" s="38"/>
    </row>
    <row r="442" spans="1:17" s="40" customFormat="1" ht="11.25">
      <c r="A442" s="71"/>
      <c r="B442" s="43" t="s">
        <v>881</v>
      </c>
      <c r="C442" s="35" t="s">
        <v>882</v>
      </c>
      <c r="D442" s="36"/>
      <c r="E442" s="36"/>
      <c r="F442" s="37">
        <v>947</v>
      </c>
      <c r="G442" s="38">
        <f t="shared" si="118"/>
        <v>1.1078346190602218E-4</v>
      </c>
      <c r="H442" s="37"/>
      <c r="I442" s="39"/>
      <c r="J442" s="36"/>
      <c r="K442" s="38"/>
      <c r="L442" s="36"/>
      <c r="M442" s="38"/>
      <c r="N442" s="38">
        <f t="shared" si="122"/>
        <v>-99.999999999999986</v>
      </c>
      <c r="O442" s="38"/>
      <c r="P442" s="38"/>
      <c r="Q442" s="38"/>
    </row>
    <row r="443" spans="1:17" s="40" customFormat="1" ht="11.25">
      <c r="A443" s="71"/>
      <c r="B443" s="34" t="s">
        <v>883</v>
      </c>
      <c r="C443" s="35" t="s">
        <v>884</v>
      </c>
      <c r="D443" s="36"/>
      <c r="E443" s="36"/>
      <c r="F443" s="37">
        <v>928</v>
      </c>
      <c r="G443" s="38">
        <f t="shared" si="118"/>
        <v>1.0856077365236388E-4</v>
      </c>
      <c r="H443" s="37">
        <v>3000</v>
      </c>
      <c r="I443" s="39">
        <f>PRODUCT(H443,100,1/892465944)</f>
        <v>3.3614728048379176E-4</v>
      </c>
      <c r="J443" s="36"/>
      <c r="K443" s="38"/>
      <c r="L443" s="47"/>
      <c r="M443" s="38"/>
      <c r="N443" s="38">
        <f t="shared" si="122"/>
        <v>-100</v>
      </c>
      <c r="O443" s="38">
        <f>PRODUCT(F443-H443,100,1/H443)</f>
        <v>-69.066666666666663</v>
      </c>
      <c r="P443" s="38"/>
      <c r="Q443" s="38"/>
    </row>
    <row r="444" spans="1:17" s="40" customFormat="1" ht="33.75">
      <c r="A444" s="71"/>
      <c r="B444" s="43" t="s">
        <v>885</v>
      </c>
      <c r="C444" s="35" t="s">
        <v>886</v>
      </c>
      <c r="D444" s="36"/>
      <c r="E444" s="36"/>
      <c r="F444" s="37">
        <v>680</v>
      </c>
      <c r="G444" s="38">
        <f t="shared" si="118"/>
        <v>7.9548842762508019E-5</v>
      </c>
      <c r="H444" s="45"/>
      <c r="I444" s="39"/>
      <c r="J444" s="46"/>
      <c r="K444" s="38"/>
      <c r="L444" s="47"/>
      <c r="M444" s="38"/>
      <c r="N444" s="38">
        <f t="shared" si="122"/>
        <v>-100</v>
      </c>
      <c r="O444" s="38"/>
      <c r="P444" s="38"/>
      <c r="Q444" s="38"/>
    </row>
    <row r="445" spans="1:17" s="40" customFormat="1" ht="33.75">
      <c r="A445" s="71"/>
      <c r="B445" s="44" t="s">
        <v>887</v>
      </c>
      <c r="C445" s="42" t="s">
        <v>888</v>
      </c>
      <c r="D445" s="36"/>
      <c r="E445" s="36"/>
      <c r="F445" s="37">
        <v>606</v>
      </c>
      <c r="G445" s="38">
        <f t="shared" si="118"/>
        <v>7.0892056932470374E-5</v>
      </c>
      <c r="H445" s="45"/>
      <c r="I445" s="39"/>
      <c r="J445" s="46">
        <v>114</v>
      </c>
      <c r="K445" s="38">
        <f>PRODUCT(J445,100,1/902339939)</f>
        <v>1.2633819592019633E-5</v>
      </c>
      <c r="L445" s="46">
        <v>1800</v>
      </c>
      <c r="M445" s="38">
        <f>PRODUCT(L445,100,1/472586193)</f>
        <v>3.808829006563888E-4</v>
      </c>
      <c r="N445" s="38">
        <f t="shared" si="122"/>
        <v>-100</v>
      </c>
      <c r="O445" s="38"/>
      <c r="P445" s="38">
        <f>PRODUCT(H445-J445,100,1/J445)</f>
        <v>-100</v>
      </c>
      <c r="Q445" s="38">
        <f>PRODUCT(J445-L445,100,1/L445)</f>
        <v>-93.666666666666671</v>
      </c>
    </row>
    <row r="446" spans="1:17" s="40" customFormat="1" ht="22.5">
      <c r="A446" s="71"/>
      <c r="B446" s="41" t="s">
        <v>889</v>
      </c>
      <c r="C446" s="42" t="s">
        <v>890</v>
      </c>
      <c r="D446" s="36"/>
      <c r="E446" s="36"/>
      <c r="F446" s="37">
        <v>590</v>
      </c>
      <c r="G446" s="38">
        <f t="shared" si="118"/>
        <v>6.9020319455705487E-5</v>
      </c>
      <c r="H446" s="37">
        <v>3590</v>
      </c>
      <c r="I446" s="39">
        <f>PRODUCT(H446,100,1/892465944)</f>
        <v>4.0225624564560415E-4</v>
      </c>
      <c r="J446" s="36">
        <v>2672</v>
      </c>
      <c r="K446" s="38">
        <f>PRODUCT(J446,100,1/902339939)</f>
        <v>2.9611899956031977E-4</v>
      </c>
      <c r="L446" s="36">
        <v>3385</v>
      </c>
      <c r="M446" s="38">
        <f>PRODUCT(L446,100,1/472586193)</f>
        <v>7.1627145484548667E-4</v>
      </c>
      <c r="N446" s="38">
        <f t="shared" si="122"/>
        <v>-100</v>
      </c>
      <c r="O446" s="38">
        <f>PRODUCT(F446-H446,100,1/H446)</f>
        <v>-83.565459610027858</v>
      </c>
      <c r="P446" s="38">
        <f>PRODUCT(H446-J446,100,1/J446)</f>
        <v>34.356287425149702</v>
      </c>
      <c r="Q446" s="38">
        <f>PRODUCT(J446-L446,100,1/L446)</f>
        <v>-21.063515509601181</v>
      </c>
    </row>
    <row r="447" spans="1:17" s="40" customFormat="1" ht="33.75">
      <c r="A447" s="71"/>
      <c r="B447" s="34" t="s">
        <v>891</v>
      </c>
      <c r="C447" s="35" t="s">
        <v>892</v>
      </c>
      <c r="D447" s="36"/>
      <c r="E447" s="36"/>
      <c r="F447" s="37">
        <v>520</v>
      </c>
      <c r="G447" s="38">
        <f t="shared" si="118"/>
        <v>6.0831467994859067E-5</v>
      </c>
      <c r="H447" s="37">
        <v>504</v>
      </c>
      <c r="I447" s="39">
        <f>PRODUCT(H447,100,1/892465944)</f>
        <v>5.6472743121277015E-5</v>
      </c>
      <c r="J447" s="36"/>
      <c r="K447" s="38"/>
      <c r="L447" s="47"/>
      <c r="M447" s="38"/>
      <c r="N447" s="38">
        <f t="shared" si="122"/>
        <v>-100</v>
      </c>
      <c r="O447" s="38">
        <f>PRODUCT(F447-H447,100,1/H447)</f>
        <v>3.1746031746031744</v>
      </c>
      <c r="P447" s="38"/>
      <c r="Q447" s="38"/>
    </row>
    <row r="448" spans="1:17" s="40" customFormat="1" ht="11.25">
      <c r="A448" s="71"/>
      <c r="B448" s="41" t="s">
        <v>893</v>
      </c>
      <c r="C448" s="42" t="s">
        <v>894</v>
      </c>
      <c r="D448" s="36"/>
      <c r="E448" s="36"/>
      <c r="F448" s="37">
        <v>396</v>
      </c>
      <c r="G448" s="38">
        <f t="shared" si="118"/>
        <v>4.6325502549931141E-5</v>
      </c>
      <c r="H448" s="37">
        <v>1267</v>
      </c>
      <c r="I448" s="39">
        <f>PRODUCT(H448,100,1/892465944)</f>
        <v>1.4196620145765472E-4</v>
      </c>
      <c r="J448" s="36">
        <v>1044</v>
      </c>
      <c r="K448" s="38">
        <f>PRODUCT(J448,100,1/902339939)</f>
        <v>1.1569918994796926E-4</v>
      </c>
      <c r="L448" s="36"/>
      <c r="M448" s="38"/>
      <c r="N448" s="38">
        <f t="shared" si="122"/>
        <v>-100.00000000000001</v>
      </c>
      <c r="O448" s="38">
        <f>PRODUCT(F448-H448,100,1/H448)</f>
        <v>-68.745067087608518</v>
      </c>
      <c r="P448" s="38">
        <f>PRODUCT(H448-J448,100,1/J448)</f>
        <v>21.360153256704979</v>
      </c>
      <c r="Q448" s="38"/>
    </row>
    <row r="449" spans="1:17" s="40" customFormat="1" ht="22.5">
      <c r="A449" s="71"/>
      <c r="B449" s="43" t="s">
        <v>895</v>
      </c>
      <c r="C449" s="35" t="s">
        <v>896</v>
      </c>
      <c r="D449" s="36"/>
      <c r="E449" s="36"/>
      <c r="F449" s="37">
        <v>330</v>
      </c>
      <c r="G449" s="38">
        <f t="shared" si="118"/>
        <v>3.8604585458275953E-5</v>
      </c>
      <c r="H449" s="37"/>
      <c r="I449" s="39"/>
      <c r="J449" s="36"/>
      <c r="K449" s="38"/>
      <c r="L449" s="47"/>
      <c r="M449" s="38"/>
      <c r="N449" s="38">
        <f t="shared" si="122"/>
        <v>-100</v>
      </c>
      <c r="O449" s="38"/>
      <c r="P449" s="38"/>
      <c r="Q449" s="38"/>
    </row>
    <row r="450" spans="1:17" s="40" customFormat="1" ht="22.5">
      <c r="A450" s="71"/>
      <c r="B450" s="41" t="s">
        <v>897</v>
      </c>
      <c r="C450" s="42" t="s">
        <v>898</v>
      </c>
      <c r="D450" s="36"/>
      <c r="E450" s="36"/>
      <c r="F450" s="37">
        <v>325</v>
      </c>
      <c r="G450" s="38">
        <f t="shared" si="118"/>
        <v>3.8019667496786918E-5</v>
      </c>
      <c r="H450" s="37">
        <v>364</v>
      </c>
      <c r="I450" s="39">
        <f>PRODUCT(H450,100,1/892465944)</f>
        <v>4.07858700320334E-5</v>
      </c>
      <c r="J450" s="36">
        <v>582</v>
      </c>
      <c r="K450" s="38">
        <f>PRODUCT(J450,100,1/902339939)</f>
        <v>6.4498973706626536E-5</v>
      </c>
      <c r="L450" s="47"/>
      <c r="M450" s="38"/>
      <c r="N450" s="38">
        <f t="shared" si="122"/>
        <v>-100</v>
      </c>
      <c r="O450" s="38">
        <f>PRODUCT(F450-H450,100,1/H450)</f>
        <v>-10.714285714285715</v>
      </c>
      <c r="P450" s="38">
        <f>PRODUCT(H450-J450,100,1/J450)</f>
        <v>-37.457044673539521</v>
      </c>
      <c r="Q450" s="38"/>
    </row>
    <row r="451" spans="1:17" s="40" customFormat="1" ht="11.25">
      <c r="A451" s="71"/>
      <c r="B451" s="34" t="s">
        <v>899</v>
      </c>
      <c r="C451" s="35" t="s">
        <v>900</v>
      </c>
      <c r="D451" s="36"/>
      <c r="E451" s="36"/>
      <c r="F451" s="37">
        <v>227</v>
      </c>
      <c r="G451" s="38">
        <f t="shared" si="118"/>
        <v>2.6555275451601939E-5</v>
      </c>
      <c r="H451" s="37">
        <v>622</v>
      </c>
      <c r="I451" s="39">
        <f>PRODUCT(H451,100,1/892465944)</f>
        <v>6.9694536153639498E-5</v>
      </c>
      <c r="J451" s="36"/>
      <c r="K451" s="38"/>
      <c r="L451" s="36"/>
      <c r="M451" s="38"/>
      <c r="N451" s="38">
        <f t="shared" si="122"/>
        <v>-100.00000000000001</v>
      </c>
      <c r="O451" s="38">
        <f>PRODUCT(F451-H451,100,1/H451)</f>
        <v>-63.5048231511254</v>
      </c>
      <c r="P451" s="38"/>
      <c r="Q451" s="38"/>
    </row>
    <row r="452" spans="1:17" s="40" customFormat="1" ht="33.75">
      <c r="A452" s="71"/>
      <c r="B452" s="43" t="s">
        <v>901</v>
      </c>
      <c r="C452" s="35" t="s">
        <v>902</v>
      </c>
      <c r="D452" s="36"/>
      <c r="E452" s="36"/>
      <c r="F452" s="37">
        <v>156</v>
      </c>
      <c r="G452" s="38">
        <f t="shared" si="118"/>
        <v>1.824944039845772E-5</v>
      </c>
      <c r="H452" s="37"/>
      <c r="I452" s="39"/>
      <c r="J452" s="36"/>
      <c r="K452" s="38"/>
      <c r="L452" s="36"/>
      <c r="M452" s="38"/>
      <c r="N452" s="38">
        <f t="shared" si="122"/>
        <v>-100</v>
      </c>
      <c r="O452" s="38"/>
      <c r="P452" s="38"/>
      <c r="Q452" s="38"/>
    </row>
    <row r="453" spans="1:17" s="40" customFormat="1" ht="33.75">
      <c r="A453" s="71"/>
      <c r="B453" s="41" t="s">
        <v>903</v>
      </c>
      <c r="C453" s="42" t="s">
        <v>904</v>
      </c>
      <c r="D453" s="36"/>
      <c r="E453" s="36"/>
      <c r="F453" s="37">
        <v>147</v>
      </c>
      <c r="G453" s="38">
        <f t="shared" si="118"/>
        <v>1.7196588067777467E-5</v>
      </c>
      <c r="H453" s="37">
        <v>1276</v>
      </c>
      <c r="I453" s="39">
        <f>PRODUCT(H453,100,1/892465944)</f>
        <v>1.429746432991061E-4</v>
      </c>
      <c r="J453" s="36">
        <v>1752</v>
      </c>
      <c r="K453" s="38">
        <f>PRODUCT(J453,100,1/902339939)</f>
        <v>1.9416185899314383E-4</v>
      </c>
      <c r="L453" s="36"/>
      <c r="M453" s="38"/>
      <c r="N453" s="38">
        <f t="shared" si="122"/>
        <v>-100</v>
      </c>
      <c r="O453" s="38">
        <f>PRODUCT(F453-H453,100,1/H453)</f>
        <v>-88.479623824451409</v>
      </c>
      <c r="P453" s="38">
        <f>PRODUCT(H453-J453,100,1/J453)</f>
        <v>-27.168949771689498</v>
      </c>
      <c r="Q453" s="38"/>
    </row>
    <row r="454" spans="1:17" s="40" customFormat="1" ht="11.25">
      <c r="A454" s="71"/>
      <c r="B454" s="43" t="s">
        <v>905</v>
      </c>
      <c r="C454" s="35" t="s">
        <v>906</v>
      </c>
      <c r="D454" s="36"/>
      <c r="E454" s="36"/>
      <c r="F454" s="37">
        <v>138</v>
      </c>
      <c r="G454" s="38">
        <f t="shared" si="118"/>
        <v>1.6143735737097214E-5</v>
      </c>
      <c r="H454" s="45"/>
      <c r="I454" s="39"/>
      <c r="J454" s="46"/>
      <c r="K454" s="38"/>
      <c r="L454" s="46"/>
      <c r="M454" s="38"/>
      <c r="N454" s="38">
        <f t="shared" si="122"/>
        <v>-100</v>
      </c>
      <c r="O454" s="38"/>
      <c r="P454" s="38"/>
      <c r="Q454" s="38"/>
    </row>
    <row r="455" spans="1:17" s="40" customFormat="1" ht="11.25">
      <c r="A455" s="71"/>
      <c r="B455" s="43" t="s">
        <v>907</v>
      </c>
      <c r="C455" s="35" t="s">
        <v>908</v>
      </c>
      <c r="D455" s="36"/>
      <c r="E455" s="36"/>
      <c r="F455" s="37">
        <v>134</v>
      </c>
      <c r="G455" s="38">
        <f t="shared" si="118"/>
        <v>1.5675801367905992E-5</v>
      </c>
      <c r="H455" s="37"/>
      <c r="I455" s="39"/>
      <c r="J455" s="36"/>
      <c r="K455" s="38"/>
      <c r="L455" s="36"/>
      <c r="M455" s="38"/>
      <c r="N455" s="38">
        <f t="shared" si="122"/>
        <v>-100</v>
      </c>
      <c r="O455" s="38"/>
      <c r="P455" s="38"/>
      <c r="Q455" s="38"/>
    </row>
    <row r="456" spans="1:17" s="40" customFormat="1" ht="33.75">
      <c r="A456" s="71"/>
      <c r="B456" s="41" t="s">
        <v>909</v>
      </c>
      <c r="C456" s="42" t="s">
        <v>910</v>
      </c>
      <c r="D456" s="36"/>
      <c r="E456" s="36"/>
      <c r="F456" s="37">
        <v>120</v>
      </c>
      <c r="G456" s="38">
        <f t="shared" si="118"/>
        <v>1.4038031075736707E-5</v>
      </c>
      <c r="H456" s="37">
        <v>363</v>
      </c>
      <c r="I456" s="39">
        <f>PRODUCT(H456,100,1/892465944)</f>
        <v>4.0673820938538802E-5</v>
      </c>
      <c r="J456" s="36">
        <v>1083</v>
      </c>
      <c r="K456" s="38">
        <f>PRODUCT(J456,100,1/902339939)</f>
        <v>1.200212861241865E-4</v>
      </c>
      <c r="L456" s="36"/>
      <c r="M456" s="38"/>
      <c r="N456" s="38">
        <f t="shared" si="122"/>
        <v>-100</v>
      </c>
      <c r="O456" s="38">
        <f>PRODUCT(F456-H456,100,1/H456)</f>
        <v>-66.942148760330582</v>
      </c>
      <c r="P456" s="38">
        <f>PRODUCT(H456-J456,100,1/J456)</f>
        <v>-66.481994459833786</v>
      </c>
      <c r="Q456" s="38"/>
    </row>
    <row r="457" spans="1:17" s="40" customFormat="1" ht="33.75">
      <c r="A457" s="71"/>
      <c r="B457" s="41" t="s">
        <v>911</v>
      </c>
      <c r="C457" s="42" t="s">
        <v>912</v>
      </c>
      <c r="D457" s="36"/>
      <c r="E457" s="36"/>
      <c r="F457" s="37">
        <v>91</v>
      </c>
      <c r="G457" s="38">
        <f t="shared" si="118"/>
        <v>1.0645506899100338E-5</v>
      </c>
      <c r="H457" s="37">
        <v>21060</v>
      </c>
      <c r="I457" s="39">
        <f>PRODUCT(H457,100,1/892465944)</f>
        <v>2.3597539089962182E-3</v>
      </c>
      <c r="J457" s="36">
        <v>20000</v>
      </c>
      <c r="K457" s="38">
        <f>PRODUCT(J457,100,1/902339939)</f>
        <v>2.2164595775473039E-3</v>
      </c>
      <c r="L457" s="36">
        <v>6227</v>
      </c>
      <c r="M457" s="38">
        <f>PRODUCT(L457,100,1/472586193)</f>
        <v>1.3176432346596295E-3</v>
      </c>
      <c r="N457" s="38">
        <f t="shared" si="122"/>
        <v>-100.00000000000001</v>
      </c>
      <c r="O457" s="38">
        <f>PRODUCT(F457-H457,100,1/H457)</f>
        <v>-99.567901234567898</v>
      </c>
      <c r="P457" s="38">
        <f>PRODUCT(H457-J457,100,1/J457)</f>
        <v>5.3</v>
      </c>
      <c r="Q457" s="38">
        <f>PRODUCT(J457-L457,100,1/L457)</f>
        <v>221.18194957443393</v>
      </c>
    </row>
    <row r="458" spans="1:17" s="40" customFormat="1" ht="33.75">
      <c r="A458" s="71"/>
      <c r="B458" s="44" t="s">
        <v>913</v>
      </c>
      <c r="C458" s="42" t="s">
        <v>914</v>
      </c>
      <c r="D458" s="36"/>
      <c r="E458" s="36"/>
      <c r="F458" s="37">
        <v>88</v>
      </c>
      <c r="G458" s="38">
        <f t="shared" si="118"/>
        <v>1.029455612220692E-5</v>
      </c>
      <c r="H458" s="45"/>
      <c r="I458" s="39"/>
      <c r="J458" s="46">
        <v>1074</v>
      </c>
      <c r="K458" s="38">
        <f>PRODUCT(J458,100,1/902339939)</f>
        <v>1.1902387931429022E-4</v>
      </c>
      <c r="L458" s="46">
        <v>3205</v>
      </c>
      <c r="M458" s="38">
        <f>PRODUCT(L458,100,1/472586193)</f>
        <v>6.7818316477984782E-4</v>
      </c>
      <c r="N458" s="38">
        <f t="shared" si="122"/>
        <v>-100</v>
      </c>
      <c r="O458" s="38"/>
      <c r="P458" s="38">
        <f>PRODUCT(H458-J458,100,1/J458)</f>
        <v>-100</v>
      </c>
      <c r="Q458" s="38">
        <f>PRODUCT(J458-L458,100,1/L458)</f>
        <v>-66.489859594383773</v>
      </c>
    </row>
    <row r="459" spans="1:17" s="40" customFormat="1" ht="11.25">
      <c r="A459" s="71"/>
      <c r="B459" s="43" t="s">
        <v>915</v>
      </c>
      <c r="C459" s="35" t="s">
        <v>916</v>
      </c>
      <c r="D459" s="36"/>
      <c r="E459" s="36"/>
      <c r="F459" s="37">
        <v>87</v>
      </c>
      <c r="G459" s="38">
        <f t="shared" si="118"/>
        <v>1.0177572529909113E-5</v>
      </c>
      <c r="H459" s="37"/>
      <c r="I459" s="39"/>
      <c r="J459" s="36"/>
      <c r="K459" s="38"/>
      <c r="L459" s="36"/>
      <c r="M459" s="38"/>
      <c r="N459" s="38">
        <f t="shared" si="122"/>
        <v>-100</v>
      </c>
      <c r="O459" s="38"/>
      <c r="P459" s="38"/>
      <c r="Q459" s="38"/>
    </row>
    <row r="460" spans="1:17" s="40" customFormat="1" ht="11.25">
      <c r="A460" s="71"/>
      <c r="B460" s="34" t="s">
        <v>917</v>
      </c>
      <c r="C460" s="35" t="s">
        <v>918</v>
      </c>
      <c r="D460" s="36"/>
      <c r="E460" s="36"/>
      <c r="F460" s="37">
        <v>86</v>
      </c>
      <c r="G460" s="38">
        <f t="shared" si="118"/>
        <v>1.0060588937611309E-5</v>
      </c>
      <c r="H460" s="37">
        <v>1009</v>
      </c>
      <c r="I460" s="39">
        <f>PRODUCT(H460,100,1/892465944)</f>
        <v>1.1305753533604863E-4</v>
      </c>
      <c r="J460" s="36"/>
      <c r="K460" s="38"/>
      <c r="L460" s="36"/>
      <c r="M460" s="38"/>
      <c r="N460" s="38">
        <f t="shared" si="122"/>
        <v>-100</v>
      </c>
      <c r="O460" s="38">
        <f>PRODUCT(F460-H460,100,1/H460)</f>
        <v>-91.47670961347869</v>
      </c>
      <c r="P460" s="38"/>
      <c r="Q460" s="38"/>
    </row>
    <row r="461" spans="1:17" s="40" customFormat="1" ht="22.5">
      <c r="A461" s="71"/>
      <c r="B461" s="44" t="s">
        <v>919</v>
      </c>
      <c r="C461" s="42" t="s">
        <v>920</v>
      </c>
      <c r="D461" s="36"/>
      <c r="E461" s="36"/>
      <c r="F461" s="37">
        <v>84</v>
      </c>
      <c r="G461" s="38">
        <f t="shared" si="118"/>
        <v>9.826621753015696E-6</v>
      </c>
      <c r="H461" s="45"/>
      <c r="I461" s="39"/>
      <c r="J461" s="46">
        <v>1675</v>
      </c>
      <c r="K461" s="38">
        <f>PRODUCT(J461,100,1/902339939)</f>
        <v>1.856284896195867E-4</v>
      </c>
      <c r="L461" s="46"/>
      <c r="M461" s="38"/>
      <c r="N461" s="38">
        <f t="shared" si="122"/>
        <v>-100</v>
      </c>
      <c r="O461" s="38"/>
      <c r="P461" s="38">
        <f>PRODUCT(H461-J461,100,1/J461)</f>
        <v>-100</v>
      </c>
      <c r="Q461" s="38"/>
    </row>
    <row r="462" spans="1:17" s="40" customFormat="1" ht="33.75">
      <c r="A462" s="71"/>
      <c r="B462" s="43" t="s">
        <v>921</v>
      </c>
      <c r="C462" s="35" t="s">
        <v>922</v>
      </c>
      <c r="D462" s="36"/>
      <c r="E462" s="36"/>
      <c r="F462" s="37">
        <v>77</v>
      </c>
      <c r="G462" s="38">
        <f t="shared" si="118"/>
        <v>9.0077366069310554E-6</v>
      </c>
      <c r="H462" s="37"/>
      <c r="I462" s="39"/>
      <c r="J462" s="36"/>
      <c r="K462" s="38"/>
      <c r="L462" s="36"/>
      <c r="M462" s="38"/>
      <c r="N462" s="38">
        <f t="shared" si="122"/>
        <v>-100</v>
      </c>
      <c r="O462" s="38"/>
      <c r="P462" s="38"/>
      <c r="Q462" s="38"/>
    </row>
    <row r="463" spans="1:17" s="40" customFormat="1" ht="33.75">
      <c r="A463" s="71"/>
      <c r="B463" s="41" t="s">
        <v>923</v>
      </c>
      <c r="C463" s="42" t="s">
        <v>924</v>
      </c>
      <c r="D463" s="36"/>
      <c r="E463" s="36"/>
      <c r="F463" s="37">
        <v>72</v>
      </c>
      <c r="G463" s="38">
        <f t="shared" si="118"/>
        <v>8.4228186454420257E-6</v>
      </c>
      <c r="H463" s="37">
        <v>840</v>
      </c>
      <c r="I463" s="39">
        <f>PRODUCT(H463,100,1/892465944)</f>
        <v>9.412123853546169E-5</v>
      </c>
      <c r="J463" s="36">
        <v>384</v>
      </c>
      <c r="K463" s="38">
        <f>PRODUCT(J463,100,1/902339939)</f>
        <v>4.255602388890823E-5</v>
      </c>
      <c r="L463" s="36"/>
      <c r="M463" s="38"/>
      <c r="N463" s="38">
        <f t="shared" si="122"/>
        <v>-100</v>
      </c>
      <c r="O463" s="38">
        <f>PRODUCT(F463-H463,100,1/H463)</f>
        <v>-91.428571428571431</v>
      </c>
      <c r="P463" s="38">
        <f>PRODUCT(H463-J463,100,1/J463)</f>
        <v>118.75</v>
      </c>
      <c r="Q463" s="38"/>
    </row>
    <row r="464" spans="1:17" s="40" customFormat="1" ht="33.75">
      <c r="A464" s="71"/>
      <c r="B464" s="43" t="s">
        <v>925</v>
      </c>
      <c r="C464" s="35" t="s">
        <v>926</v>
      </c>
      <c r="D464" s="36"/>
      <c r="E464" s="36"/>
      <c r="F464" s="37">
        <v>65</v>
      </c>
      <c r="G464" s="38">
        <f t="shared" si="118"/>
        <v>7.6039334993573833E-6</v>
      </c>
      <c r="H464" s="37"/>
      <c r="I464" s="39"/>
      <c r="J464" s="36"/>
      <c r="K464" s="38"/>
      <c r="L464" s="36"/>
      <c r="M464" s="38"/>
      <c r="N464" s="38">
        <f t="shared" si="122"/>
        <v>-100</v>
      </c>
      <c r="O464" s="38"/>
      <c r="P464" s="38"/>
      <c r="Q464" s="38"/>
    </row>
    <row r="465" spans="1:17" s="40" customFormat="1" ht="22.5">
      <c r="A465" s="71"/>
      <c r="B465" s="41" t="s">
        <v>927</v>
      </c>
      <c r="C465" s="42" t="s">
        <v>928</v>
      </c>
      <c r="D465" s="36"/>
      <c r="E465" s="36"/>
      <c r="F465" s="37">
        <v>49</v>
      </c>
      <c r="G465" s="38">
        <f t="shared" si="118"/>
        <v>5.7321960225924895E-6</v>
      </c>
      <c r="H465" s="37">
        <v>49</v>
      </c>
      <c r="I465" s="39">
        <f>PRODUCT(H465,100,1/892465944)</f>
        <v>5.4904055812352657E-6</v>
      </c>
      <c r="J465" s="36">
        <v>27172</v>
      </c>
      <c r="K465" s="38">
        <f>PRODUCT(J465,100,1/902339939)</f>
        <v>3.0112819820557668E-3</v>
      </c>
      <c r="L465" s="47"/>
      <c r="M465" s="38"/>
      <c r="N465" s="38">
        <f t="shared" si="122"/>
        <v>-99.999999999999986</v>
      </c>
      <c r="O465" s="38">
        <f>PRODUCT(F465-H465,100,1/H465)</f>
        <v>0</v>
      </c>
      <c r="P465" s="38">
        <f>PRODUCT(H465-J465,100,1/J465)</f>
        <v>-99.819667304578246</v>
      </c>
      <c r="Q465" s="38"/>
    </row>
    <row r="466" spans="1:17" s="40" customFormat="1" ht="33.75">
      <c r="A466" s="71"/>
      <c r="B466" s="43" t="s">
        <v>929</v>
      </c>
      <c r="C466" s="35" t="s">
        <v>930</v>
      </c>
      <c r="D466" s="36"/>
      <c r="E466" s="36"/>
      <c r="F466" s="37">
        <v>48</v>
      </c>
      <c r="G466" s="38">
        <f t="shared" si="118"/>
        <v>5.6152124302946841E-6</v>
      </c>
      <c r="H466" s="37"/>
      <c r="I466" s="39"/>
      <c r="J466" s="36"/>
      <c r="K466" s="38"/>
      <c r="L466" s="36"/>
      <c r="M466" s="38"/>
      <c r="N466" s="38">
        <f t="shared" si="122"/>
        <v>-100</v>
      </c>
      <c r="O466" s="38"/>
      <c r="P466" s="38"/>
      <c r="Q466" s="38"/>
    </row>
    <row r="467" spans="1:17" s="40" customFormat="1" ht="33.75">
      <c r="A467" s="71"/>
      <c r="B467" s="41" t="s">
        <v>931</v>
      </c>
      <c r="C467" s="42" t="s">
        <v>932</v>
      </c>
      <c r="D467" s="36"/>
      <c r="E467" s="36"/>
      <c r="F467" s="37">
        <v>30</v>
      </c>
      <c r="G467" s="38">
        <f t="shared" si="118"/>
        <v>3.5095077689341768E-6</v>
      </c>
      <c r="H467" s="37">
        <v>18700</v>
      </c>
      <c r="I467" s="39">
        <f>PRODUCT(H467,100,1/892465944)</f>
        <v>2.0953180483489686E-3</v>
      </c>
      <c r="J467" s="36">
        <v>22639</v>
      </c>
      <c r="K467" s="38">
        <f>PRODUCT(J467,100,1/902339939)</f>
        <v>2.5089214188046705E-3</v>
      </c>
      <c r="L467" s="36">
        <v>33087</v>
      </c>
      <c r="M467" s="38">
        <f>PRODUCT(L467,100,1/472586193)</f>
        <v>7.0012625188988539E-3</v>
      </c>
      <c r="N467" s="38">
        <f t="shared" si="122"/>
        <v>-100</v>
      </c>
      <c r="O467" s="38">
        <f>PRODUCT(F467-H467,100,1/H467)</f>
        <v>-99.839572192513359</v>
      </c>
      <c r="P467" s="38">
        <f>PRODUCT(H467-J467,100,1/J467)</f>
        <v>-17.399178408940323</v>
      </c>
      <c r="Q467" s="38">
        <f>PRODUCT(J467-L467,100,1/L467)</f>
        <v>-31.577356665759964</v>
      </c>
    </row>
    <row r="468" spans="1:17" s="40" customFormat="1" ht="22.5">
      <c r="A468" s="71"/>
      <c r="B468" s="34" t="s">
        <v>933</v>
      </c>
      <c r="C468" s="35" t="s">
        <v>934</v>
      </c>
      <c r="D468" s="36"/>
      <c r="E468" s="36"/>
      <c r="F468" s="37">
        <v>25</v>
      </c>
      <c r="G468" s="38">
        <f t="shared" ref="G468:G474" si="123">PRODUCT(F468,1/854820732,100)</f>
        <v>2.9245898074451475E-6</v>
      </c>
      <c r="H468" s="37">
        <v>122100</v>
      </c>
      <c r="I468" s="39">
        <f>PRODUCT(H468,100,1/892465944)</f>
        <v>1.3681194315690325E-2</v>
      </c>
      <c r="J468" s="36"/>
      <c r="K468" s="38"/>
      <c r="L468" s="36"/>
      <c r="M468" s="38"/>
      <c r="N468" s="38">
        <f t="shared" ref="N468:N474" si="124">PRODUCT(D468-F468,100,1/F468)</f>
        <v>-100</v>
      </c>
      <c r="O468" s="38">
        <f>PRODUCT(F468-H468,100,1/H468)</f>
        <v>-99.979524979524982</v>
      </c>
      <c r="P468" s="38"/>
      <c r="Q468" s="38"/>
    </row>
    <row r="469" spans="1:17" s="40" customFormat="1" ht="11.25">
      <c r="A469" s="71"/>
      <c r="B469" s="34" t="s">
        <v>935</v>
      </c>
      <c r="C469" s="35" t="s">
        <v>936</v>
      </c>
      <c r="D469" s="36"/>
      <c r="E469" s="36"/>
      <c r="F469" s="37">
        <v>24</v>
      </c>
      <c r="G469" s="38">
        <f t="shared" si="123"/>
        <v>2.807606215147342E-6</v>
      </c>
      <c r="H469" s="37">
        <v>1</v>
      </c>
      <c r="I469" s="39">
        <f>PRODUCT(H469,100,1/892465944)</f>
        <v>1.1204909349459725E-7</v>
      </c>
      <c r="J469" s="36"/>
      <c r="K469" s="38"/>
      <c r="L469" s="36"/>
      <c r="M469" s="38"/>
      <c r="N469" s="38">
        <f t="shared" si="124"/>
        <v>-100</v>
      </c>
      <c r="O469" s="38">
        <f>PRODUCT(F469-H469,100,1/H469)</f>
        <v>2300</v>
      </c>
      <c r="P469" s="38"/>
      <c r="Q469" s="38"/>
    </row>
    <row r="470" spans="1:17" s="40" customFormat="1" ht="11.25">
      <c r="A470" s="71"/>
      <c r="B470" s="41" t="s">
        <v>937</v>
      </c>
      <c r="C470" s="42" t="s">
        <v>938</v>
      </c>
      <c r="D470" s="36"/>
      <c r="E470" s="36"/>
      <c r="F470" s="37">
        <v>22</v>
      </c>
      <c r="G470" s="38">
        <f t="shared" si="123"/>
        <v>2.5736390305517299E-6</v>
      </c>
      <c r="H470" s="37">
        <v>44</v>
      </c>
      <c r="I470" s="39">
        <f>PRODUCT(H470,100,1/892465944)</f>
        <v>4.9301601137622791E-6</v>
      </c>
      <c r="J470" s="36">
        <v>3318</v>
      </c>
      <c r="K470" s="38">
        <f>PRODUCT(J470,100,1/902339939)</f>
        <v>3.6771064391509772E-4</v>
      </c>
      <c r="L470" s="36"/>
      <c r="M470" s="38"/>
      <c r="N470" s="38">
        <f t="shared" si="124"/>
        <v>-100</v>
      </c>
      <c r="O470" s="38">
        <f>PRODUCT(F470-H470,100,1/H470)</f>
        <v>-50</v>
      </c>
      <c r="P470" s="38">
        <f>PRODUCT(H470-J470,100,1/J470)</f>
        <v>-98.673899939722716</v>
      </c>
      <c r="Q470" s="38"/>
    </row>
    <row r="471" spans="1:17" s="40" customFormat="1" ht="22.5">
      <c r="A471" s="71"/>
      <c r="B471" s="43" t="s">
        <v>939</v>
      </c>
      <c r="C471" s="35" t="s">
        <v>940</v>
      </c>
      <c r="D471" s="36"/>
      <c r="E471" s="36"/>
      <c r="F471" s="37">
        <v>10</v>
      </c>
      <c r="G471" s="38">
        <f t="shared" si="123"/>
        <v>1.1698359229780591E-6</v>
      </c>
      <c r="H471" s="45"/>
      <c r="I471" s="39"/>
      <c r="J471" s="46"/>
      <c r="K471" s="38"/>
      <c r="L471" s="46"/>
      <c r="M471" s="38"/>
      <c r="N471" s="38">
        <f t="shared" si="124"/>
        <v>-100</v>
      </c>
      <c r="O471" s="38"/>
      <c r="P471" s="38"/>
      <c r="Q471" s="38"/>
    </row>
    <row r="472" spans="1:17" s="40" customFormat="1" ht="33.75">
      <c r="A472" s="71"/>
      <c r="B472" s="41" t="s">
        <v>941</v>
      </c>
      <c r="C472" s="42" t="s">
        <v>942</v>
      </c>
      <c r="D472" s="36"/>
      <c r="E472" s="36"/>
      <c r="F472" s="37">
        <v>2</v>
      </c>
      <c r="G472" s="38">
        <f t="shared" si="123"/>
        <v>2.3396718459561181E-7</v>
      </c>
      <c r="H472" s="37">
        <v>126</v>
      </c>
      <c r="I472" s="39">
        <f>PRODUCT(H472,100,1/892465944)</f>
        <v>1.4118185780319254E-5</v>
      </c>
      <c r="J472" s="36">
        <v>14</v>
      </c>
      <c r="K472" s="38">
        <f>PRODUCT(J472,100,1/902339939)</f>
        <v>1.5515217042831128E-6</v>
      </c>
      <c r="L472" s="36"/>
      <c r="M472" s="38"/>
      <c r="N472" s="38">
        <f t="shared" si="124"/>
        <v>-100</v>
      </c>
      <c r="O472" s="38">
        <f>PRODUCT(F472-H472,100,1/H472)</f>
        <v>-98.412698412698404</v>
      </c>
      <c r="P472" s="38">
        <f>PRODUCT(H472-J472,100,1/J472)</f>
        <v>800</v>
      </c>
      <c r="Q472" s="38"/>
    </row>
    <row r="473" spans="1:17" s="40" customFormat="1" ht="22.5">
      <c r="A473" s="71"/>
      <c r="B473" s="41" t="s">
        <v>943</v>
      </c>
      <c r="C473" s="42" t="s">
        <v>944</v>
      </c>
      <c r="D473" s="36"/>
      <c r="E473" s="36"/>
      <c r="F473" s="37">
        <v>1</v>
      </c>
      <c r="G473" s="38">
        <f t="shared" si="123"/>
        <v>1.169835922978059E-7</v>
      </c>
      <c r="H473" s="37">
        <v>7</v>
      </c>
      <c r="I473" s="39">
        <f>PRODUCT(H473,100,1/892465944)</f>
        <v>7.8434365446218079E-7</v>
      </c>
      <c r="J473" s="36">
        <v>60</v>
      </c>
      <c r="K473" s="38">
        <f>PRODUCT(J473,100,1/902339939)</f>
        <v>6.6493787326419118E-6</v>
      </c>
      <c r="L473" s="36">
        <v>16</v>
      </c>
      <c r="M473" s="38">
        <f>PRODUCT(L473,100,1/472586193)</f>
        <v>3.385625783612345E-6</v>
      </c>
      <c r="N473" s="38">
        <f t="shared" si="124"/>
        <v>-100</v>
      </c>
      <c r="O473" s="38">
        <f>PRODUCT(F473-H473,100,1/H473)</f>
        <v>-85.714285714285708</v>
      </c>
      <c r="P473" s="38">
        <f>PRODUCT(H473-J473,100,1/J473)</f>
        <v>-88.333333333333329</v>
      </c>
      <c r="Q473" s="38">
        <f>PRODUCT(J473-L473,100,1/L473)</f>
        <v>275</v>
      </c>
    </row>
    <row r="474" spans="1:17" s="40" customFormat="1" ht="11.25">
      <c r="A474" s="71"/>
      <c r="B474" s="43" t="s">
        <v>945</v>
      </c>
      <c r="C474" s="35" t="s">
        <v>946</v>
      </c>
      <c r="D474" s="36"/>
      <c r="E474" s="36"/>
      <c r="F474" s="37">
        <v>1</v>
      </c>
      <c r="G474" s="38">
        <f t="shared" si="123"/>
        <v>1.169835922978059E-7</v>
      </c>
      <c r="H474" s="37"/>
      <c r="I474" s="39"/>
      <c r="J474" s="36"/>
      <c r="K474" s="38"/>
      <c r="L474" s="36"/>
      <c r="M474" s="38"/>
      <c r="N474" s="38">
        <f t="shared" si="124"/>
        <v>-100</v>
      </c>
      <c r="O474" s="38"/>
      <c r="P474" s="38"/>
      <c r="Q474" s="38"/>
    </row>
    <row r="475" spans="1:17" s="40" customFormat="1" ht="11.25">
      <c r="A475" s="71"/>
      <c r="B475" s="49" t="s">
        <v>947</v>
      </c>
      <c r="C475" s="50" t="s">
        <v>948</v>
      </c>
      <c r="D475" s="36"/>
      <c r="E475" s="36"/>
      <c r="F475" s="45"/>
      <c r="G475" s="45"/>
      <c r="H475" s="45">
        <v>890038</v>
      </c>
      <c r="I475" s="51">
        <f t="shared" ref="I475:I531" si="125">PRODUCT(H475,100,1/892465944)</f>
        <v>9.972795107574435E-2</v>
      </c>
      <c r="J475" s="46"/>
      <c r="K475" s="52"/>
      <c r="L475" s="46"/>
      <c r="M475" s="52"/>
      <c r="N475" s="38"/>
      <c r="O475" s="38">
        <f t="shared" ref="O475:O506" si="126">PRODUCT(F475-H475,100,1/H475)</f>
        <v>-100</v>
      </c>
      <c r="P475" s="38"/>
      <c r="Q475" s="52"/>
    </row>
    <row r="476" spans="1:17" s="40" customFormat="1" ht="33.75">
      <c r="A476" s="71"/>
      <c r="B476" s="44" t="s">
        <v>949</v>
      </c>
      <c r="C476" s="53" t="s">
        <v>950</v>
      </c>
      <c r="D476" s="36"/>
      <c r="E476" s="36"/>
      <c r="F476" s="45"/>
      <c r="G476" s="45"/>
      <c r="H476" s="45">
        <v>641537</v>
      </c>
      <c r="I476" s="51">
        <f t="shared" si="125"/>
        <v>7.1883639293243443E-2</v>
      </c>
      <c r="J476" s="46">
        <v>769762</v>
      </c>
      <c r="K476" s="52">
        <f>PRODUCT(J476,100,1/902339939)</f>
        <v>8.5307317866598384E-2</v>
      </c>
      <c r="L476" s="46">
        <v>275119</v>
      </c>
      <c r="M476" s="52">
        <f>PRODUCT(L476,100,1/472586193)</f>
        <v>5.8215623747602793E-2</v>
      </c>
      <c r="N476" s="38"/>
      <c r="O476" s="38">
        <f t="shared" si="126"/>
        <v>-100</v>
      </c>
      <c r="P476" s="38">
        <f>PRODUCT(H476-J476,100,1/J476)</f>
        <v>-16.65774616050156</v>
      </c>
      <c r="Q476" s="52">
        <f>PRODUCT(J476-L476,100,1/L476)</f>
        <v>179.79238075160202</v>
      </c>
    </row>
    <row r="477" spans="1:17" s="40" customFormat="1" ht="11.25">
      <c r="A477" s="71"/>
      <c r="B477" s="44" t="s">
        <v>951</v>
      </c>
      <c r="C477" s="53" t="s">
        <v>952</v>
      </c>
      <c r="D477" s="36"/>
      <c r="E477" s="36"/>
      <c r="F477" s="45"/>
      <c r="G477" s="45"/>
      <c r="H477" s="45">
        <v>601596</v>
      </c>
      <c r="I477" s="51">
        <f t="shared" si="125"/>
        <v>6.7408286449975735E-2</v>
      </c>
      <c r="J477" s="46">
        <v>232768</v>
      </c>
      <c r="K477" s="52">
        <f>PRODUCT(J477,100,1/902339939)</f>
        <v>2.5796043147326541E-2</v>
      </c>
      <c r="L477" s="46"/>
      <c r="M477" s="52"/>
      <c r="N477" s="38"/>
      <c r="O477" s="38">
        <f t="shared" si="126"/>
        <v>-100</v>
      </c>
      <c r="P477" s="38">
        <f>PRODUCT(H477-J477,100,1/J477)</f>
        <v>158.45305196590598</v>
      </c>
      <c r="Q477" s="52"/>
    </row>
    <row r="478" spans="1:17" s="40" customFormat="1" ht="33.75">
      <c r="A478" s="71"/>
      <c r="B478" s="44" t="s">
        <v>953</v>
      </c>
      <c r="C478" s="53" t="s">
        <v>954</v>
      </c>
      <c r="D478" s="36"/>
      <c r="E478" s="36"/>
      <c r="F478" s="45"/>
      <c r="G478" s="45"/>
      <c r="H478" s="45">
        <v>292440</v>
      </c>
      <c r="I478" s="51">
        <f t="shared" si="125"/>
        <v>3.2767636901560024E-2</v>
      </c>
      <c r="J478" s="46">
        <v>231729</v>
      </c>
      <c r="K478" s="52">
        <f>PRODUCT(J478,100,1/902339939)</f>
        <v>2.5680898072272959E-2</v>
      </c>
      <c r="L478" s="46"/>
      <c r="M478" s="52"/>
      <c r="N478" s="38"/>
      <c r="O478" s="38">
        <f t="shared" si="126"/>
        <v>-100</v>
      </c>
      <c r="P478" s="38">
        <f>PRODUCT(H478-J478,100,1/J478)</f>
        <v>26.199137785948242</v>
      </c>
      <c r="Q478" s="52"/>
    </row>
    <row r="479" spans="1:17" s="40" customFormat="1" ht="33.75">
      <c r="A479" s="71"/>
      <c r="B479" s="44" t="s">
        <v>955</v>
      </c>
      <c r="C479" s="53" t="s">
        <v>956</v>
      </c>
      <c r="D479" s="36"/>
      <c r="E479" s="36"/>
      <c r="F479" s="45"/>
      <c r="G479" s="45"/>
      <c r="H479" s="45">
        <v>141676</v>
      </c>
      <c r="I479" s="51">
        <f t="shared" si="125"/>
        <v>1.5874667369940559E-2</v>
      </c>
      <c r="J479" s="46">
        <v>838</v>
      </c>
      <c r="K479" s="52">
        <f>PRODUCT(J479,100,1/902339939)</f>
        <v>9.2869656299232037E-5</v>
      </c>
      <c r="L479" s="48"/>
      <c r="M479" s="52"/>
      <c r="N479" s="38"/>
      <c r="O479" s="38">
        <f t="shared" si="126"/>
        <v>-100</v>
      </c>
      <c r="P479" s="38">
        <f>PRODUCT(H479-J479,100,1/J479)</f>
        <v>16806.443914081145</v>
      </c>
      <c r="Q479" s="52"/>
    </row>
    <row r="480" spans="1:17" s="40" customFormat="1" ht="33.75">
      <c r="A480" s="71"/>
      <c r="B480" s="44" t="s">
        <v>957</v>
      </c>
      <c r="C480" s="53" t="s">
        <v>958</v>
      </c>
      <c r="D480" s="36"/>
      <c r="E480" s="36"/>
      <c r="F480" s="45"/>
      <c r="G480" s="45"/>
      <c r="H480" s="45">
        <v>121330</v>
      </c>
      <c r="I480" s="51">
        <f t="shared" si="125"/>
        <v>1.3594916513699484E-2</v>
      </c>
      <c r="J480" s="46">
        <v>32000</v>
      </c>
      <c r="K480" s="52">
        <f>PRODUCT(J480,100,1/902339939)</f>
        <v>3.5463353240756863E-3</v>
      </c>
      <c r="L480" s="46">
        <v>30000</v>
      </c>
      <c r="M480" s="52">
        <f>PRODUCT(L480,100,1/472586193)</f>
        <v>6.3480483442731467E-3</v>
      </c>
      <c r="N480" s="38"/>
      <c r="O480" s="38">
        <f t="shared" si="126"/>
        <v>-99.999999999999986</v>
      </c>
      <c r="P480" s="38">
        <f>PRODUCT(H480-J480,100,1/J480)</f>
        <v>279.15625</v>
      </c>
      <c r="Q480" s="52">
        <f>PRODUCT(J480-L480,100,1/L480)</f>
        <v>6.666666666666667</v>
      </c>
    </row>
    <row r="481" spans="1:17" s="40" customFormat="1" ht="33.75">
      <c r="A481" s="71"/>
      <c r="B481" s="49" t="s">
        <v>959</v>
      </c>
      <c r="C481" s="50" t="s">
        <v>960</v>
      </c>
      <c r="D481" s="36"/>
      <c r="E481" s="36"/>
      <c r="F481" s="45"/>
      <c r="G481" s="45"/>
      <c r="H481" s="45">
        <v>89100</v>
      </c>
      <c r="I481" s="51">
        <f t="shared" si="125"/>
        <v>9.9835742303686151E-3</v>
      </c>
      <c r="J481" s="46"/>
      <c r="K481" s="52"/>
      <c r="L481" s="46"/>
      <c r="M481" s="52"/>
      <c r="N481" s="38"/>
      <c r="O481" s="38">
        <f t="shared" si="126"/>
        <v>-100</v>
      </c>
      <c r="P481" s="38"/>
      <c r="Q481" s="52"/>
    </row>
    <row r="482" spans="1:17" s="40" customFormat="1" ht="33.75">
      <c r="A482" s="71"/>
      <c r="B482" s="49" t="s">
        <v>961</v>
      </c>
      <c r="C482" s="50" t="s">
        <v>962</v>
      </c>
      <c r="D482" s="36"/>
      <c r="E482" s="36"/>
      <c r="F482" s="45"/>
      <c r="G482" s="45"/>
      <c r="H482" s="45">
        <v>88873</v>
      </c>
      <c r="I482" s="51">
        <f t="shared" si="125"/>
        <v>9.9581390861453421E-3</v>
      </c>
      <c r="J482" s="46"/>
      <c r="K482" s="52"/>
      <c r="L482" s="46"/>
      <c r="M482" s="52"/>
      <c r="N482" s="38"/>
      <c r="O482" s="38">
        <f t="shared" si="126"/>
        <v>-100</v>
      </c>
      <c r="P482" s="38"/>
      <c r="Q482" s="52"/>
    </row>
    <row r="483" spans="1:17" s="40" customFormat="1" ht="33.75">
      <c r="A483" s="71"/>
      <c r="B483" s="44" t="s">
        <v>963</v>
      </c>
      <c r="C483" s="53" t="s">
        <v>964</v>
      </c>
      <c r="D483" s="36"/>
      <c r="E483" s="36"/>
      <c r="F483" s="45"/>
      <c r="G483" s="45"/>
      <c r="H483" s="45">
        <v>77518</v>
      </c>
      <c r="I483" s="51">
        <f t="shared" si="125"/>
        <v>8.6858216295141906E-3</v>
      </c>
      <c r="J483" s="46">
        <v>25871</v>
      </c>
      <c r="K483" s="52">
        <f>PRODUCT(J483,100,1/902339939)</f>
        <v>2.867101286536315E-3</v>
      </c>
      <c r="L483" s="46">
        <v>126265</v>
      </c>
      <c r="M483" s="52">
        <f>PRODUCT(L483,100,1/472586193)</f>
        <v>2.6717877472988295E-2</v>
      </c>
      <c r="N483" s="38"/>
      <c r="O483" s="38">
        <f t="shared" si="126"/>
        <v>-100</v>
      </c>
      <c r="P483" s="38">
        <f>PRODUCT(H483-J483,100,1/J483)</f>
        <v>199.63279347531986</v>
      </c>
      <c r="Q483" s="52">
        <f>PRODUCT(J483-L483,100,1/L483)</f>
        <v>-79.510553201599805</v>
      </c>
    </row>
    <row r="484" spans="1:17" s="40" customFormat="1" ht="33.75">
      <c r="A484" s="71"/>
      <c r="B484" s="44" t="s">
        <v>965</v>
      </c>
      <c r="C484" s="53" t="s">
        <v>966</v>
      </c>
      <c r="D484" s="36"/>
      <c r="E484" s="36"/>
      <c r="F484" s="45"/>
      <c r="G484" s="45"/>
      <c r="H484" s="45">
        <v>67470</v>
      </c>
      <c r="I484" s="51">
        <f t="shared" si="125"/>
        <v>7.5599523380804768E-3</v>
      </c>
      <c r="J484" s="46">
        <v>1195</v>
      </c>
      <c r="K484" s="52">
        <f>PRODUCT(J484,100,1/902339939)</f>
        <v>1.3243345975845141E-4</v>
      </c>
      <c r="L484" s="46">
        <v>41711</v>
      </c>
      <c r="M484" s="52">
        <f>PRODUCT(L484,100,1/472586193)</f>
        <v>8.8261148162659068E-3</v>
      </c>
      <c r="N484" s="38"/>
      <c r="O484" s="38">
        <f t="shared" si="126"/>
        <v>-100</v>
      </c>
      <c r="P484" s="38">
        <f>PRODUCT(H484-J484,100,1/J484)</f>
        <v>5546.0251046025105</v>
      </c>
      <c r="Q484" s="52">
        <f>PRODUCT(J484-L484,100,1/L484)</f>
        <v>-97.13504830859965</v>
      </c>
    </row>
    <row r="485" spans="1:17" s="40" customFormat="1" ht="33.75">
      <c r="A485" s="71"/>
      <c r="B485" s="49" t="s">
        <v>967</v>
      </c>
      <c r="C485" s="50" t="s">
        <v>968</v>
      </c>
      <c r="D485" s="36"/>
      <c r="E485" s="36"/>
      <c r="F485" s="45"/>
      <c r="G485" s="45"/>
      <c r="H485" s="45">
        <v>41354</v>
      </c>
      <c r="I485" s="51">
        <f t="shared" si="125"/>
        <v>4.633678212375575E-3</v>
      </c>
      <c r="J485" s="46"/>
      <c r="K485" s="52"/>
      <c r="L485" s="48"/>
      <c r="M485" s="52"/>
      <c r="N485" s="38"/>
      <c r="O485" s="38">
        <f t="shared" si="126"/>
        <v>-100</v>
      </c>
      <c r="P485" s="38"/>
      <c r="Q485" s="52"/>
    </row>
    <row r="486" spans="1:17" s="40" customFormat="1" ht="33.75">
      <c r="A486" s="71"/>
      <c r="B486" s="44" t="s">
        <v>969</v>
      </c>
      <c r="C486" s="53" t="s">
        <v>970</v>
      </c>
      <c r="D486" s="36"/>
      <c r="E486" s="36"/>
      <c r="F486" s="45"/>
      <c r="G486" s="45"/>
      <c r="H486" s="45">
        <v>33031</v>
      </c>
      <c r="I486" s="51">
        <f t="shared" si="125"/>
        <v>3.701093607220042E-3</v>
      </c>
      <c r="J486" s="46">
        <v>156062</v>
      </c>
      <c r="K486" s="52">
        <f>PRODUCT(J486,100,1/902339939)</f>
        <v>1.7295255729559367E-2</v>
      </c>
      <c r="L486" s="46">
        <v>70315</v>
      </c>
      <c r="M486" s="52">
        <f>PRODUCT(L486,100,1/472586193)</f>
        <v>1.4878767310918877E-2</v>
      </c>
      <c r="N486" s="38"/>
      <c r="O486" s="38">
        <f t="shared" si="126"/>
        <v>-100</v>
      </c>
      <c r="P486" s="38">
        <f>PRODUCT(H486-J486,100,1/J486)</f>
        <v>-78.834693903704945</v>
      </c>
      <c r="Q486" s="52">
        <f>PRODUCT(J486-L486,100,1/L486)</f>
        <v>121.94695299722676</v>
      </c>
    </row>
    <row r="487" spans="1:17" s="40" customFormat="1" ht="11.25">
      <c r="A487" s="71"/>
      <c r="B487" s="44" t="s">
        <v>971</v>
      </c>
      <c r="C487" s="53" t="s">
        <v>972</v>
      </c>
      <c r="D487" s="36"/>
      <c r="E487" s="36"/>
      <c r="F487" s="45"/>
      <c r="G487" s="45"/>
      <c r="H487" s="45">
        <v>27126</v>
      </c>
      <c r="I487" s="51">
        <f t="shared" si="125"/>
        <v>3.0394437101344449E-3</v>
      </c>
      <c r="J487" s="46">
        <v>9259</v>
      </c>
      <c r="K487" s="52">
        <f>PRODUCT(J487,100,1/902339939)</f>
        <v>1.0261099614255244E-3</v>
      </c>
      <c r="L487" s="46">
        <v>1059732</v>
      </c>
      <c r="M487" s="52">
        <f>PRODUCT(L487,100,1/472586193)</f>
        <v>0.22424099893244234</v>
      </c>
      <c r="N487" s="38"/>
      <c r="O487" s="38">
        <f t="shared" si="126"/>
        <v>-100</v>
      </c>
      <c r="P487" s="38">
        <f>PRODUCT(H487-J487,100,1/J487)</f>
        <v>192.96900313208769</v>
      </c>
      <c r="Q487" s="52">
        <f>PRODUCT(J487-L487,100,1/L487)</f>
        <v>-99.126288533327283</v>
      </c>
    </row>
    <row r="488" spans="1:17" s="40" customFormat="1" ht="33.75">
      <c r="A488" s="71"/>
      <c r="B488" s="49" t="s">
        <v>973</v>
      </c>
      <c r="C488" s="50" t="s">
        <v>974</v>
      </c>
      <c r="D488" s="36"/>
      <c r="E488" s="36"/>
      <c r="F488" s="45"/>
      <c r="G488" s="45"/>
      <c r="H488" s="45">
        <v>24180</v>
      </c>
      <c r="I488" s="51">
        <f t="shared" si="125"/>
        <v>2.7093470806993617E-3</v>
      </c>
      <c r="J488" s="46"/>
      <c r="K488" s="52"/>
      <c r="L488" s="46"/>
      <c r="M488" s="52"/>
      <c r="N488" s="38"/>
      <c r="O488" s="38">
        <f t="shared" si="126"/>
        <v>-100</v>
      </c>
      <c r="P488" s="38"/>
      <c r="Q488" s="52"/>
    </row>
    <row r="489" spans="1:17" s="40" customFormat="1" ht="11.25">
      <c r="A489" s="71"/>
      <c r="B489" s="44" t="s">
        <v>975</v>
      </c>
      <c r="C489" s="53" t="s">
        <v>976</v>
      </c>
      <c r="D489" s="36"/>
      <c r="E489" s="36"/>
      <c r="F489" s="45"/>
      <c r="G489" s="45"/>
      <c r="H489" s="45">
        <v>18454</v>
      </c>
      <c r="I489" s="51">
        <f t="shared" si="125"/>
        <v>2.0677539713492977E-3</v>
      </c>
      <c r="J489" s="46">
        <v>45476</v>
      </c>
      <c r="K489" s="52">
        <f>PRODUCT(J489,100,1/902339939)</f>
        <v>5.0397857874270591E-3</v>
      </c>
      <c r="L489" s="48"/>
      <c r="M489" s="52"/>
      <c r="N489" s="38"/>
      <c r="O489" s="38">
        <f t="shared" si="126"/>
        <v>-100</v>
      </c>
      <c r="P489" s="38">
        <f>PRODUCT(H489-J489,100,1/J489)</f>
        <v>-59.420353593104053</v>
      </c>
      <c r="Q489" s="52"/>
    </row>
    <row r="490" spans="1:17" s="40" customFormat="1" ht="33.75">
      <c r="A490" s="71"/>
      <c r="B490" s="49" t="s">
        <v>977</v>
      </c>
      <c r="C490" s="50" t="s">
        <v>978</v>
      </c>
      <c r="D490" s="36"/>
      <c r="E490" s="36"/>
      <c r="F490" s="45"/>
      <c r="G490" s="45"/>
      <c r="H490" s="45">
        <v>14609</v>
      </c>
      <c r="I490" s="51">
        <f t="shared" si="125"/>
        <v>1.6369252068625714E-3</v>
      </c>
      <c r="J490" s="46"/>
      <c r="K490" s="52"/>
      <c r="L490" s="46"/>
      <c r="M490" s="52"/>
      <c r="N490" s="38"/>
      <c r="O490" s="38">
        <f t="shared" si="126"/>
        <v>-99.999999999999986</v>
      </c>
      <c r="P490" s="38"/>
      <c r="Q490" s="52"/>
    </row>
    <row r="491" spans="1:17" s="40" customFormat="1" ht="11.25">
      <c r="A491" s="71"/>
      <c r="B491" s="49" t="s">
        <v>979</v>
      </c>
      <c r="C491" s="50" t="s">
        <v>980</v>
      </c>
      <c r="D491" s="36"/>
      <c r="E491" s="36"/>
      <c r="F491" s="45"/>
      <c r="G491" s="45"/>
      <c r="H491" s="45">
        <v>13770</v>
      </c>
      <c r="I491" s="51">
        <f t="shared" si="125"/>
        <v>1.5429160174206041E-3</v>
      </c>
      <c r="J491" s="46"/>
      <c r="K491" s="52"/>
      <c r="L491" s="46"/>
      <c r="M491" s="52"/>
      <c r="N491" s="38"/>
      <c r="O491" s="38">
        <f t="shared" si="126"/>
        <v>-100</v>
      </c>
      <c r="P491" s="38"/>
      <c r="Q491" s="52"/>
    </row>
    <row r="492" spans="1:17" s="40" customFormat="1" ht="33.75">
      <c r="A492" s="71"/>
      <c r="B492" s="44" t="s">
        <v>981</v>
      </c>
      <c r="C492" s="53" t="s">
        <v>982</v>
      </c>
      <c r="D492" s="36"/>
      <c r="E492" s="36"/>
      <c r="F492" s="45"/>
      <c r="G492" s="45"/>
      <c r="H492" s="45">
        <v>13382</v>
      </c>
      <c r="I492" s="51">
        <f t="shared" si="125"/>
        <v>1.4994409691447004E-3</v>
      </c>
      <c r="J492" s="46">
        <v>299</v>
      </c>
      <c r="K492" s="52">
        <f>PRODUCT(J492,100,1/902339939)</f>
        <v>3.313607068433219E-5</v>
      </c>
      <c r="L492" s="48"/>
      <c r="M492" s="52"/>
      <c r="N492" s="38"/>
      <c r="O492" s="38">
        <f t="shared" si="126"/>
        <v>-100</v>
      </c>
      <c r="P492" s="38">
        <f>PRODUCT(H492-J492,100,1/J492)</f>
        <v>4375.5852842809363</v>
      </c>
      <c r="Q492" s="52"/>
    </row>
    <row r="493" spans="1:17" s="40" customFormat="1" ht="33.75">
      <c r="A493" s="71"/>
      <c r="B493" s="44" t="s">
        <v>983</v>
      </c>
      <c r="C493" s="53" t="s">
        <v>984</v>
      </c>
      <c r="D493" s="36"/>
      <c r="E493" s="36"/>
      <c r="F493" s="45"/>
      <c r="G493" s="45"/>
      <c r="H493" s="45">
        <v>13259</v>
      </c>
      <c r="I493" s="51">
        <f t="shared" si="125"/>
        <v>1.4856589306448649E-3</v>
      </c>
      <c r="J493" s="46">
        <v>77536</v>
      </c>
      <c r="K493" s="52">
        <f>PRODUCT(J493,100,1/902339939)</f>
        <v>8.5927704902353866E-3</v>
      </c>
      <c r="L493" s="46">
        <v>725583</v>
      </c>
      <c r="M493" s="52">
        <f>PRODUCT(L493,100,1/472586193)</f>
        <v>0.15353453205942474</v>
      </c>
      <c r="N493" s="38"/>
      <c r="O493" s="38">
        <f t="shared" si="126"/>
        <v>-100</v>
      </c>
      <c r="P493" s="38">
        <f>PRODUCT(H493-J493,100,1/J493)</f>
        <v>-82.899556335121758</v>
      </c>
      <c r="Q493" s="52">
        <f>PRODUCT(J493-L493,100,1/L493)</f>
        <v>-89.313972350509871</v>
      </c>
    </row>
    <row r="494" spans="1:17" s="40" customFormat="1" ht="11.25">
      <c r="A494" s="71"/>
      <c r="B494" s="44" t="s">
        <v>985</v>
      </c>
      <c r="C494" s="53" t="s">
        <v>986</v>
      </c>
      <c r="D494" s="36"/>
      <c r="E494" s="36"/>
      <c r="F494" s="45"/>
      <c r="G494" s="45"/>
      <c r="H494" s="45">
        <v>11920</v>
      </c>
      <c r="I494" s="51">
        <f t="shared" si="125"/>
        <v>1.3356251944555992E-3</v>
      </c>
      <c r="J494" s="46">
        <v>1856</v>
      </c>
      <c r="K494" s="52">
        <f>PRODUCT(J494,100,1/902339939)</f>
        <v>2.0568744879638981E-4</v>
      </c>
      <c r="L494" s="48"/>
      <c r="M494" s="52"/>
      <c r="N494" s="38"/>
      <c r="O494" s="38">
        <f t="shared" si="126"/>
        <v>-100</v>
      </c>
      <c r="P494" s="38">
        <f>PRODUCT(H494-J494,100,1/J494)</f>
        <v>542.24137931034477</v>
      </c>
      <c r="Q494" s="52"/>
    </row>
    <row r="495" spans="1:17" s="40" customFormat="1" ht="33.75">
      <c r="A495" s="71"/>
      <c r="B495" s="44" t="s">
        <v>987</v>
      </c>
      <c r="C495" s="53" t="s">
        <v>988</v>
      </c>
      <c r="D495" s="36"/>
      <c r="E495" s="36"/>
      <c r="F495" s="45"/>
      <c r="G495" s="45"/>
      <c r="H495" s="45">
        <v>11577</v>
      </c>
      <c r="I495" s="51">
        <f t="shared" si="125"/>
        <v>1.2971923553869525E-3</v>
      </c>
      <c r="J495" s="46">
        <v>30223</v>
      </c>
      <c r="K495" s="52">
        <f>PRODUCT(J495,100,1/902339939)</f>
        <v>3.3494028906106083E-3</v>
      </c>
      <c r="L495" s="46">
        <v>418525</v>
      </c>
      <c r="M495" s="52">
        <f>PRODUCT(L495,100,1/472586193)</f>
        <v>8.8560564442897297E-2</v>
      </c>
      <c r="N495" s="38"/>
      <c r="O495" s="38">
        <f t="shared" si="126"/>
        <v>-99.999999999999986</v>
      </c>
      <c r="P495" s="38">
        <f>PRODUCT(H495-J495,100,1/J495)</f>
        <v>-61.694735797240519</v>
      </c>
      <c r="Q495" s="52">
        <f>PRODUCT(J495-L495,100,1/L495)</f>
        <v>-92.778687055731439</v>
      </c>
    </row>
    <row r="496" spans="1:17" s="40" customFormat="1" ht="33.75">
      <c r="A496" s="71"/>
      <c r="B496" s="49" t="s">
        <v>989</v>
      </c>
      <c r="C496" s="50" t="s">
        <v>990</v>
      </c>
      <c r="D496" s="36"/>
      <c r="E496" s="36"/>
      <c r="F496" s="45"/>
      <c r="G496" s="45"/>
      <c r="H496" s="45">
        <v>11378</v>
      </c>
      <c r="I496" s="51">
        <f t="shared" si="125"/>
        <v>1.2748945857815276E-3</v>
      </c>
      <c r="J496" s="46"/>
      <c r="K496" s="52"/>
      <c r="L496" s="46"/>
      <c r="M496" s="52"/>
      <c r="N496" s="38"/>
      <c r="O496" s="38">
        <f t="shared" si="126"/>
        <v>-100</v>
      </c>
      <c r="P496" s="38"/>
      <c r="Q496" s="52"/>
    </row>
    <row r="497" spans="1:17" s="40" customFormat="1" ht="22.5">
      <c r="A497" s="71"/>
      <c r="B497" s="44" t="s">
        <v>991</v>
      </c>
      <c r="C497" s="53" t="s">
        <v>992</v>
      </c>
      <c r="D497" s="36"/>
      <c r="E497" s="36"/>
      <c r="F497" s="45"/>
      <c r="G497" s="45"/>
      <c r="H497" s="45">
        <v>11051</v>
      </c>
      <c r="I497" s="51">
        <f t="shared" si="125"/>
        <v>1.2382545322087942E-3</v>
      </c>
      <c r="J497" s="46">
        <v>144954</v>
      </c>
      <c r="K497" s="52">
        <f>PRODUCT(J497,100,1/902339939)</f>
        <v>1.6064234080189595E-2</v>
      </c>
      <c r="L497" s="46"/>
      <c r="M497" s="52"/>
      <c r="N497" s="38"/>
      <c r="O497" s="38">
        <f t="shared" si="126"/>
        <v>-100</v>
      </c>
      <c r="P497" s="38">
        <f>PRODUCT(H497-J497,100,1/J497)</f>
        <v>-92.376202105495537</v>
      </c>
      <c r="Q497" s="52"/>
    </row>
    <row r="498" spans="1:17" s="40" customFormat="1" ht="22.5">
      <c r="A498" s="71"/>
      <c r="B498" s="49" t="s">
        <v>993</v>
      </c>
      <c r="C498" s="50" t="s">
        <v>994</v>
      </c>
      <c r="D498" s="36"/>
      <c r="E498" s="36"/>
      <c r="F498" s="45"/>
      <c r="G498" s="45"/>
      <c r="H498" s="45">
        <v>10406</v>
      </c>
      <c r="I498" s="51">
        <f t="shared" si="125"/>
        <v>1.165982866904779E-3</v>
      </c>
      <c r="J498" s="46"/>
      <c r="K498" s="52"/>
      <c r="L498" s="48"/>
      <c r="M498" s="52"/>
      <c r="N498" s="38"/>
      <c r="O498" s="38">
        <f t="shared" si="126"/>
        <v>-100</v>
      </c>
      <c r="P498" s="38"/>
      <c r="Q498" s="52"/>
    </row>
    <row r="499" spans="1:17" s="40" customFormat="1" ht="11.25">
      <c r="A499" s="71"/>
      <c r="B499" s="44" t="s">
        <v>995</v>
      </c>
      <c r="C499" s="53" t="s">
        <v>996</v>
      </c>
      <c r="D499" s="36"/>
      <c r="E499" s="36"/>
      <c r="F499" s="45"/>
      <c r="G499" s="45"/>
      <c r="H499" s="45">
        <v>10386</v>
      </c>
      <c r="I499" s="51">
        <f t="shared" si="125"/>
        <v>1.163741885034887E-3</v>
      </c>
      <c r="J499" s="46">
        <v>6270</v>
      </c>
      <c r="K499" s="52">
        <f>PRODUCT(J499,100,1/902339939)</f>
        <v>6.9486007756107979E-4</v>
      </c>
      <c r="L499" s="46"/>
      <c r="M499" s="52"/>
      <c r="N499" s="38"/>
      <c r="O499" s="38">
        <f t="shared" si="126"/>
        <v>-100</v>
      </c>
      <c r="P499" s="38">
        <f>PRODUCT(H499-J499,100,1/J499)</f>
        <v>65.645933014354071</v>
      </c>
      <c r="Q499" s="52"/>
    </row>
    <row r="500" spans="1:17" s="40" customFormat="1" ht="33.75">
      <c r="A500" s="71"/>
      <c r="B500" s="44" t="s">
        <v>997</v>
      </c>
      <c r="C500" s="53" t="s">
        <v>998</v>
      </c>
      <c r="D500" s="36"/>
      <c r="E500" s="36"/>
      <c r="F500" s="45"/>
      <c r="G500" s="45"/>
      <c r="H500" s="45">
        <v>8472</v>
      </c>
      <c r="I500" s="51">
        <f t="shared" si="125"/>
        <v>9.4927992008622794E-4</v>
      </c>
      <c r="J500" s="46">
        <v>2479</v>
      </c>
      <c r="K500" s="52">
        <f>PRODUCT(J500,100,1/902339939)</f>
        <v>2.7473016463698834E-4</v>
      </c>
      <c r="L500" s="46">
        <v>8873</v>
      </c>
      <c r="M500" s="52">
        <f>PRODUCT(L500,100,1/472586193)</f>
        <v>1.877541098624521E-3</v>
      </c>
      <c r="N500" s="38"/>
      <c r="O500" s="38">
        <f t="shared" si="126"/>
        <v>-100</v>
      </c>
      <c r="P500" s="38">
        <f>PRODUCT(H500-J500,100,1/J500)</f>
        <v>241.75070592981041</v>
      </c>
      <c r="Q500" s="52">
        <f>PRODUCT(J500-L500,100,1/L500)</f>
        <v>-72.061309590893714</v>
      </c>
    </row>
    <row r="501" spans="1:17" s="40" customFormat="1" ht="22.5">
      <c r="A501" s="71"/>
      <c r="B501" s="49" t="s">
        <v>999</v>
      </c>
      <c r="C501" s="50" t="s">
        <v>1000</v>
      </c>
      <c r="D501" s="36"/>
      <c r="E501" s="36"/>
      <c r="F501" s="45"/>
      <c r="G501" s="45"/>
      <c r="H501" s="45">
        <v>5747</v>
      </c>
      <c r="I501" s="51">
        <f t="shared" si="125"/>
        <v>6.4394614031345037E-4</v>
      </c>
      <c r="J501" s="46"/>
      <c r="K501" s="52"/>
      <c r="L501" s="46"/>
      <c r="M501" s="52"/>
      <c r="N501" s="38"/>
      <c r="O501" s="38">
        <f t="shared" si="126"/>
        <v>-100</v>
      </c>
      <c r="P501" s="38"/>
      <c r="Q501" s="52"/>
    </row>
    <row r="502" spans="1:17" s="40" customFormat="1" ht="22.5">
      <c r="A502" s="71"/>
      <c r="B502" s="44" t="s">
        <v>1001</v>
      </c>
      <c r="C502" s="53" t="s">
        <v>1002</v>
      </c>
      <c r="D502" s="36"/>
      <c r="E502" s="36"/>
      <c r="F502" s="45"/>
      <c r="G502" s="45"/>
      <c r="H502" s="45">
        <v>5193</v>
      </c>
      <c r="I502" s="51">
        <f t="shared" si="125"/>
        <v>5.818709425174435E-4</v>
      </c>
      <c r="J502" s="46">
        <v>53150</v>
      </c>
      <c r="K502" s="52">
        <f>PRODUCT(J502,100,1/902339939)</f>
        <v>5.8902413273319602E-3</v>
      </c>
      <c r="L502" s="46">
        <v>1024</v>
      </c>
      <c r="M502" s="52">
        <f>PRODUCT(L502,100,1/472586193)</f>
        <v>2.1668005015119008E-4</v>
      </c>
      <c r="N502" s="38"/>
      <c r="O502" s="38">
        <f t="shared" si="126"/>
        <v>-100</v>
      </c>
      <c r="P502" s="38">
        <f>PRODUCT(H502-J502,100,1/J502)</f>
        <v>-90.229539040451556</v>
      </c>
      <c r="Q502" s="52">
        <f>PRODUCT(J502-L502,100,1/L502)</f>
        <v>5090.4296875</v>
      </c>
    </row>
    <row r="503" spans="1:17" s="40" customFormat="1" ht="11.25">
      <c r="A503" s="71"/>
      <c r="B503" s="49" t="s">
        <v>1003</v>
      </c>
      <c r="C503" s="50" t="s">
        <v>1004</v>
      </c>
      <c r="D503" s="36"/>
      <c r="E503" s="36"/>
      <c r="F503" s="45"/>
      <c r="G503" s="45"/>
      <c r="H503" s="45">
        <v>3050</v>
      </c>
      <c r="I503" s="51">
        <f t="shared" si="125"/>
        <v>3.4174973515852165E-4</v>
      </c>
      <c r="J503" s="46"/>
      <c r="K503" s="52"/>
      <c r="L503" s="46"/>
      <c r="M503" s="52"/>
      <c r="N503" s="38"/>
      <c r="O503" s="38">
        <f t="shared" si="126"/>
        <v>-100</v>
      </c>
      <c r="P503" s="38"/>
      <c r="Q503" s="52"/>
    </row>
    <row r="504" spans="1:17" s="40" customFormat="1" ht="22.5">
      <c r="A504" s="71"/>
      <c r="B504" s="44" t="s">
        <v>1005</v>
      </c>
      <c r="C504" s="53" t="s">
        <v>1006</v>
      </c>
      <c r="D504" s="36"/>
      <c r="E504" s="36"/>
      <c r="F504" s="45"/>
      <c r="G504" s="45"/>
      <c r="H504" s="45">
        <v>2496</v>
      </c>
      <c r="I504" s="51">
        <f t="shared" si="125"/>
        <v>2.7967453736251472E-4</v>
      </c>
      <c r="J504" s="46">
        <v>4918</v>
      </c>
      <c r="K504" s="52">
        <f>PRODUCT(J504,100,1/902339939)</f>
        <v>5.4502741011888201E-4</v>
      </c>
      <c r="L504" s="46"/>
      <c r="M504" s="52"/>
      <c r="N504" s="38"/>
      <c r="O504" s="38">
        <f t="shared" si="126"/>
        <v>-100</v>
      </c>
      <c r="P504" s="38">
        <f>PRODUCT(H504-J504,100,1/J504)</f>
        <v>-49.247661651077671</v>
      </c>
      <c r="Q504" s="52"/>
    </row>
    <row r="505" spans="1:17" s="40" customFormat="1" ht="11.25">
      <c r="A505" s="71"/>
      <c r="B505" s="49" t="s">
        <v>1007</v>
      </c>
      <c r="C505" s="50" t="s">
        <v>1008</v>
      </c>
      <c r="D505" s="36"/>
      <c r="E505" s="36"/>
      <c r="F505" s="45"/>
      <c r="G505" s="45"/>
      <c r="H505" s="45">
        <v>2160</v>
      </c>
      <c r="I505" s="51">
        <f t="shared" si="125"/>
        <v>2.4202604194833007E-4</v>
      </c>
      <c r="J505" s="46"/>
      <c r="K505" s="52"/>
      <c r="L505" s="46"/>
      <c r="M505" s="52"/>
      <c r="N505" s="38"/>
      <c r="O505" s="38">
        <f t="shared" si="126"/>
        <v>-100</v>
      </c>
      <c r="P505" s="38"/>
      <c r="Q505" s="52"/>
    </row>
    <row r="506" spans="1:17" s="40" customFormat="1" ht="22.5">
      <c r="A506" s="71"/>
      <c r="B506" s="44" t="s">
        <v>1009</v>
      </c>
      <c r="C506" s="53" t="s">
        <v>1010</v>
      </c>
      <c r="D506" s="36"/>
      <c r="E506" s="36"/>
      <c r="F506" s="45"/>
      <c r="G506" s="45"/>
      <c r="H506" s="45">
        <v>1984</v>
      </c>
      <c r="I506" s="51">
        <f t="shared" si="125"/>
        <v>2.2230540149328096E-4</v>
      </c>
      <c r="J506" s="46">
        <v>11</v>
      </c>
      <c r="K506" s="52">
        <f>PRODUCT(J506,100,1/902339939)</f>
        <v>1.219052767651017E-6</v>
      </c>
      <c r="L506" s="46">
        <v>206</v>
      </c>
      <c r="M506" s="52">
        <f>PRODUCT(L506,100,1/472586193)</f>
        <v>4.3589931964008942E-5</v>
      </c>
      <c r="N506" s="38"/>
      <c r="O506" s="38">
        <f t="shared" si="126"/>
        <v>-100</v>
      </c>
      <c r="P506" s="38">
        <f>PRODUCT(H506-J506,100,1/J506)</f>
        <v>17936.363636363636</v>
      </c>
      <c r="Q506" s="52">
        <f>PRODUCT(J506-L506,100,1/L506)</f>
        <v>-94.660194174757279</v>
      </c>
    </row>
    <row r="507" spans="1:17" s="40" customFormat="1" ht="22.5">
      <c r="A507" s="71"/>
      <c r="B507" s="44" t="s">
        <v>1011</v>
      </c>
      <c r="C507" s="53" t="s">
        <v>1012</v>
      </c>
      <c r="D507" s="36"/>
      <c r="E507" s="36"/>
      <c r="F507" s="45"/>
      <c r="G507" s="45"/>
      <c r="H507" s="45">
        <v>1975</v>
      </c>
      <c r="I507" s="51">
        <f t="shared" si="125"/>
        <v>2.2129695965182958E-4</v>
      </c>
      <c r="J507" s="46">
        <v>1236</v>
      </c>
      <c r="K507" s="52">
        <f>PRODUCT(J507,100,1/902339939)</f>
        <v>1.3697720189242337E-4</v>
      </c>
      <c r="L507" s="48"/>
      <c r="M507" s="52"/>
      <c r="N507" s="38"/>
      <c r="O507" s="38">
        <f t="shared" ref="O507:O530" si="127">PRODUCT(F507-H507,100,1/H507)</f>
        <v>-100</v>
      </c>
      <c r="P507" s="38">
        <f>PRODUCT(H507-J507,100,1/J507)</f>
        <v>59.78964401294499</v>
      </c>
      <c r="Q507" s="52"/>
    </row>
    <row r="508" spans="1:17" s="40" customFormat="1" ht="22.5">
      <c r="A508" s="71"/>
      <c r="B508" s="44" t="s">
        <v>1013</v>
      </c>
      <c r="C508" s="53" t="s">
        <v>1014</v>
      </c>
      <c r="D508" s="36"/>
      <c r="E508" s="36"/>
      <c r="F508" s="45"/>
      <c r="G508" s="45"/>
      <c r="H508" s="45">
        <v>1920</v>
      </c>
      <c r="I508" s="51">
        <f t="shared" si="125"/>
        <v>2.1513425950962672E-4</v>
      </c>
      <c r="J508" s="46">
        <v>594</v>
      </c>
      <c r="K508" s="52">
        <f>PRODUCT(J508,100,1/902339939)</f>
        <v>6.5828849453154918E-5</v>
      </c>
      <c r="L508" s="48"/>
      <c r="M508" s="52"/>
      <c r="N508" s="38"/>
      <c r="O508" s="38">
        <f t="shared" si="127"/>
        <v>-100</v>
      </c>
      <c r="P508" s="38">
        <f>PRODUCT(H508-J508,100,1/J508)</f>
        <v>223.23232323232321</v>
      </c>
      <c r="Q508" s="52"/>
    </row>
    <row r="509" spans="1:17" s="40" customFormat="1" ht="33.75">
      <c r="A509" s="71"/>
      <c r="B509" s="49" t="s">
        <v>1015</v>
      </c>
      <c r="C509" s="50" t="s">
        <v>1016</v>
      </c>
      <c r="D509" s="36"/>
      <c r="E509" s="36"/>
      <c r="F509" s="45"/>
      <c r="G509" s="45"/>
      <c r="H509" s="45">
        <v>1885</v>
      </c>
      <c r="I509" s="51">
        <f t="shared" si="125"/>
        <v>2.1121254123731583E-4</v>
      </c>
      <c r="J509" s="46"/>
      <c r="K509" s="52"/>
      <c r="L509" s="46"/>
      <c r="M509" s="52"/>
      <c r="N509" s="38"/>
      <c r="O509" s="38">
        <f t="shared" si="127"/>
        <v>-99.999999999999986</v>
      </c>
      <c r="P509" s="38"/>
      <c r="Q509" s="52"/>
    </row>
    <row r="510" spans="1:17" s="40" customFormat="1" ht="33.75">
      <c r="A510" s="71"/>
      <c r="B510" s="49" t="s">
        <v>1017</v>
      </c>
      <c r="C510" s="50" t="s">
        <v>1018</v>
      </c>
      <c r="D510" s="36"/>
      <c r="E510" s="36"/>
      <c r="F510" s="45"/>
      <c r="G510" s="45"/>
      <c r="H510" s="45">
        <v>1582</v>
      </c>
      <c r="I510" s="51">
        <f t="shared" si="125"/>
        <v>1.7726166590845285E-4</v>
      </c>
      <c r="J510" s="46"/>
      <c r="K510" s="52"/>
      <c r="L510" s="48"/>
      <c r="M510" s="52"/>
      <c r="N510" s="38"/>
      <c r="O510" s="38">
        <f t="shared" si="127"/>
        <v>-100.00000000000001</v>
      </c>
      <c r="P510" s="38"/>
      <c r="Q510" s="52"/>
    </row>
    <row r="511" spans="1:17" s="40" customFormat="1" ht="11.25">
      <c r="A511" s="71"/>
      <c r="B511" s="44" t="s">
        <v>1019</v>
      </c>
      <c r="C511" s="53" t="s">
        <v>1020</v>
      </c>
      <c r="D511" s="36"/>
      <c r="E511" s="36"/>
      <c r="F511" s="45"/>
      <c r="G511" s="45"/>
      <c r="H511" s="45">
        <v>1536</v>
      </c>
      <c r="I511" s="51">
        <f t="shared" si="125"/>
        <v>1.7210740760770137E-4</v>
      </c>
      <c r="J511" s="46">
        <v>30</v>
      </c>
      <c r="K511" s="52">
        <f>PRODUCT(J511,100,1/902339939)</f>
        <v>3.3246893663209559E-6</v>
      </c>
      <c r="L511" s="46"/>
      <c r="M511" s="52"/>
      <c r="N511" s="38"/>
      <c r="O511" s="38">
        <f t="shared" si="127"/>
        <v>-100</v>
      </c>
      <c r="P511" s="38">
        <f>PRODUCT(H511-J511,100,1/J511)</f>
        <v>5020</v>
      </c>
      <c r="Q511" s="52"/>
    </row>
    <row r="512" spans="1:17" s="40" customFormat="1" ht="22.5">
      <c r="A512" s="71"/>
      <c r="B512" s="49" t="s">
        <v>1021</v>
      </c>
      <c r="C512" s="50" t="s">
        <v>1022</v>
      </c>
      <c r="D512" s="36"/>
      <c r="E512" s="36"/>
      <c r="F512" s="45"/>
      <c r="G512" s="45"/>
      <c r="H512" s="45">
        <v>928</v>
      </c>
      <c r="I512" s="51">
        <f t="shared" si="125"/>
        <v>1.0398155876298626E-4</v>
      </c>
      <c r="J512" s="46"/>
      <c r="K512" s="52"/>
      <c r="L512" s="48"/>
      <c r="M512" s="52"/>
      <c r="N512" s="38"/>
      <c r="O512" s="38">
        <f t="shared" si="127"/>
        <v>-100</v>
      </c>
      <c r="P512" s="38"/>
      <c r="Q512" s="52"/>
    </row>
    <row r="513" spans="1:17" s="40" customFormat="1" ht="11.25">
      <c r="A513" s="71"/>
      <c r="B513" s="49" t="s">
        <v>1023</v>
      </c>
      <c r="C513" s="50" t="s">
        <v>1024</v>
      </c>
      <c r="D513" s="36"/>
      <c r="E513" s="36"/>
      <c r="F513" s="45"/>
      <c r="G513" s="45"/>
      <c r="H513" s="45">
        <v>852</v>
      </c>
      <c r="I513" s="51">
        <f t="shared" si="125"/>
        <v>9.5465827657396864E-5</v>
      </c>
      <c r="J513" s="46"/>
      <c r="K513" s="52"/>
      <c r="L513" s="46"/>
      <c r="M513" s="52"/>
      <c r="N513" s="38"/>
      <c r="O513" s="38">
        <f t="shared" si="127"/>
        <v>-100</v>
      </c>
      <c r="P513" s="38"/>
      <c r="Q513" s="52"/>
    </row>
    <row r="514" spans="1:17" s="40" customFormat="1" ht="22.5">
      <c r="A514" s="71"/>
      <c r="B514" s="49" t="s">
        <v>1025</v>
      </c>
      <c r="C514" s="50" t="s">
        <v>1026</v>
      </c>
      <c r="D514" s="36"/>
      <c r="E514" s="36"/>
      <c r="F514" s="45"/>
      <c r="G514" s="45"/>
      <c r="H514" s="45">
        <v>800</v>
      </c>
      <c r="I514" s="51">
        <f t="shared" si="125"/>
        <v>8.9639274795677803E-5</v>
      </c>
      <c r="J514" s="46"/>
      <c r="K514" s="52"/>
      <c r="L514" s="46"/>
      <c r="M514" s="52"/>
      <c r="N514" s="38"/>
      <c r="O514" s="38">
        <f t="shared" si="127"/>
        <v>-100</v>
      </c>
      <c r="P514" s="38"/>
      <c r="Q514" s="52"/>
    </row>
    <row r="515" spans="1:17" s="40" customFormat="1" ht="22.5">
      <c r="A515" s="71"/>
      <c r="B515" s="44" t="s">
        <v>1027</v>
      </c>
      <c r="C515" s="53" t="s">
        <v>1028</v>
      </c>
      <c r="D515" s="36"/>
      <c r="E515" s="36"/>
      <c r="F515" s="45"/>
      <c r="G515" s="45"/>
      <c r="H515" s="45">
        <v>765</v>
      </c>
      <c r="I515" s="51">
        <f t="shared" si="125"/>
        <v>8.5717556523366907E-5</v>
      </c>
      <c r="J515" s="46">
        <v>1292</v>
      </c>
      <c r="K515" s="52">
        <f>PRODUCT(J515,100,1/902339939)</f>
        <v>1.4318328870955582E-4</v>
      </c>
      <c r="L515" s="48"/>
      <c r="M515" s="52"/>
      <c r="N515" s="38"/>
      <c r="O515" s="38">
        <f t="shared" si="127"/>
        <v>-100</v>
      </c>
      <c r="P515" s="38">
        <f>PRODUCT(H515-J515,100,1/J515)</f>
        <v>-40.789473684210527</v>
      </c>
      <c r="Q515" s="52"/>
    </row>
    <row r="516" spans="1:17" s="40" customFormat="1" ht="11.25">
      <c r="A516" s="71"/>
      <c r="B516" s="49" t="s">
        <v>1029</v>
      </c>
      <c r="C516" s="50" t="s">
        <v>1030</v>
      </c>
      <c r="D516" s="36"/>
      <c r="E516" s="36"/>
      <c r="F516" s="45"/>
      <c r="G516" s="45"/>
      <c r="H516" s="45">
        <v>720</v>
      </c>
      <c r="I516" s="51">
        <f t="shared" si="125"/>
        <v>8.0675347316110018E-5</v>
      </c>
      <c r="J516" s="46"/>
      <c r="K516" s="52"/>
      <c r="L516" s="46"/>
      <c r="M516" s="52"/>
      <c r="N516" s="38"/>
      <c r="O516" s="38">
        <f t="shared" si="127"/>
        <v>-100</v>
      </c>
      <c r="P516" s="38"/>
      <c r="Q516" s="52"/>
    </row>
    <row r="517" spans="1:17" s="40" customFormat="1" ht="22.5">
      <c r="A517" s="71"/>
      <c r="B517" s="44" t="s">
        <v>1031</v>
      </c>
      <c r="C517" s="53" t="s">
        <v>1032</v>
      </c>
      <c r="D517" s="36"/>
      <c r="E517" s="36"/>
      <c r="F517" s="45"/>
      <c r="G517" s="45"/>
      <c r="H517" s="45">
        <v>706</v>
      </c>
      <c r="I517" s="51">
        <f t="shared" si="125"/>
        <v>7.9106660007185662E-5</v>
      </c>
      <c r="J517" s="46">
        <v>173</v>
      </c>
      <c r="K517" s="52">
        <f>PRODUCT(J517,100,1/902339939)</f>
        <v>1.9172375345784177E-5</v>
      </c>
      <c r="L517" s="46">
        <v>430</v>
      </c>
      <c r="M517" s="52">
        <f>PRODUCT(L517,100,1/472586193)</f>
        <v>9.0988692934581775E-5</v>
      </c>
      <c r="N517" s="38"/>
      <c r="O517" s="38">
        <f t="shared" si="127"/>
        <v>-100</v>
      </c>
      <c r="P517" s="38">
        <f>PRODUCT(H517-J517,100,1/J517)</f>
        <v>308.09248554913296</v>
      </c>
      <c r="Q517" s="52">
        <f>PRODUCT(J517-L517,100,1/L517)</f>
        <v>-59.767441860465112</v>
      </c>
    </row>
    <row r="518" spans="1:17" s="40" customFormat="1" ht="22.5">
      <c r="A518" s="71"/>
      <c r="B518" s="49" t="s">
        <v>1033</v>
      </c>
      <c r="C518" s="50" t="s">
        <v>1034</v>
      </c>
      <c r="D518" s="36"/>
      <c r="E518" s="36"/>
      <c r="F518" s="45"/>
      <c r="G518" s="45"/>
      <c r="H518" s="45">
        <v>396</v>
      </c>
      <c r="I518" s="51">
        <f t="shared" si="125"/>
        <v>4.437144102386051E-5</v>
      </c>
      <c r="J518" s="46"/>
      <c r="K518" s="52"/>
      <c r="L518" s="46"/>
      <c r="M518" s="52"/>
      <c r="N518" s="38"/>
      <c r="O518" s="38">
        <f t="shared" si="127"/>
        <v>-100.00000000000001</v>
      </c>
      <c r="P518" s="38"/>
      <c r="Q518" s="52"/>
    </row>
    <row r="519" spans="1:17" s="40" customFormat="1" ht="33.75">
      <c r="A519" s="71"/>
      <c r="B519" s="44" t="s">
        <v>1035</v>
      </c>
      <c r="C519" s="53" t="s">
        <v>1036</v>
      </c>
      <c r="D519" s="36"/>
      <c r="E519" s="36"/>
      <c r="F519" s="45"/>
      <c r="G519" s="45"/>
      <c r="H519" s="45">
        <v>306</v>
      </c>
      <c r="I519" s="51">
        <f t="shared" si="125"/>
        <v>3.428702260934676E-5</v>
      </c>
      <c r="J519" s="46">
        <v>144</v>
      </c>
      <c r="K519" s="52">
        <f>PRODUCT(J519,100,1/902339939)</f>
        <v>1.5958508958340586E-5</v>
      </c>
      <c r="L519" s="48"/>
      <c r="M519" s="52"/>
      <c r="N519" s="38"/>
      <c r="O519" s="38">
        <f t="shared" si="127"/>
        <v>-100</v>
      </c>
      <c r="P519" s="38">
        <f>PRODUCT(H519-J519,100,1/J519)</f>
        <v>112.5</v>
      </c>
      <c r="Q519" s="52"/>
    </row>
    <row r="520" spans="1:17" s="40" customFormat="1" ht="33.75">
      <c r="A520" s="71"/>
      <c r="B520" s="49" t="s">
        <v>1037</v>
      </c>
      <c r="C520" s="50" t="s">
        <v>1038</v>
      </c>
      <c r="D520" s="36"/>
      <c r="E520" s="36"/>
      <c r="F520" s="45"/>
      <c r="G520" s="45"/>
      <c r="H520" s="45">
        <v>300</v>
      </c>
      <c r="I520" s="51">
        <f t="shared" si="125"/>
        <v>3.361472804837918E-5</v>
      </c>
      <c r="J520" s="46"/>
      <c r="K520" s="52"/>
      <c r="L520" s="46"/>
      <c r="M520" s="52"/>
      <c r="N520" s="38"/>
      <c r="O520" s="38">
        <f t="shared" si="127"/>
        <v>-100</v>
      </c>
      <c r="P520" s="38"/>
      <c r="Q520" s="52"/>
    </row>
    <row r="521" spans="1:17" s="40" customFormat="1" ht="33.75">
      <c r="A521" s="71"/>
      <c r="B521" s="49" t="s">
        <v>1039</v>
      </c>
      <c r="C521" s="50" t="s">
        <v>1040</v>
      </c>
      <c r="D521" s="36"/>
      <c r="E521" s="36"/>
      <c r="F521" s="45"/>
      <c r="G521" s="45"/>
      <c r="H521" s="45">
        <v>282</v>
      </c>
      <c r="I521" s="51">
        <f t="shared" si="125"/>
        <v>3.1597844365476426E-5</v>
      </c>
      <c r="J521" s="46"/>
      <c r="K521" s="52"/>
      <c r="L521" s="46"/>
      <c r="M521" s="52"/>
      <c r="N521" s="38"/>
      <c r="O521" s="38">
        <f t="shared" si="127"/>
        <v>-100</v>
      </c>
      <c r="P521" s="38"/>
      <c r="Q521" s="52"/>
    </row>
    <row r="522" spans="1:17" s="40" customFormat="1" ht="11.25">
      <c r="A522" s="71"/>
      <c r="B522" s="49" t="s">
        <v>1041</v>
      </c>
      <c r="C522" s="50" t="s">
        <v>1042</v>
      </c>
      <c r="D522" s="36"/>
      <c r="E522" s="36"/>
      <c r="F522" s="45"/>
      <c r="G522" s="45"/>
      <c r="H522" s="45">
        <v>275</v>
      </c>
      <c r="I522" s="51">
        <f t="shared" si="125"/>
        <v>3.0813500711014247E-5</v>
      </c>
      <c r="J522" s="46"/>
      <c r="K522" s="52"/>
      <c r="L522" s="46"/>
      <c r="M522" s="52"/>
      <c r="N522" s="38"/>
      <c r="O522" s="38">
        <f t="shared" si="127"/>
        <v>-100</v>
      </c>
      <c r="P522" s="38"/>
      <c r="Q522" s="52"/>
    </row>
    <row r="523" spans="1:17" s="40" customFormat="1" ht="33.75">
      <c r="A523" s="71"/>
      <c r="B523" s="49" t="s">
        <v>1043</v>
      </c>
      <c r="C523" s="50" t="s">
        <v>1044</v>
      </c>
      <c r="D523" s="36"/>
      <c r="E523" s="36"/>
      <c r="F523" s="45"/>
      <c r="G523" s="45"/>
      <c r="H523" s="45">
        <v>241</v>
      </c>
      <c r="I523" s="51">
        <f t="shared" si="125"/>
        <v>2.7003831532197938E-5</v>
      </c>
      <c r="J523" s="46"/>
      <c r="K523" s="52"/>
      <c r="L523" s="48"/>
      <c r="M523" s="52"/>
      <c r="N523" s="38"/>
      <c r="O523" s="38">
        <f t="shared" si="127"/>
        <v>-100</v>
      </c>
      <c r="P523" s="38"/>
      <c r="Q523" s="52"/>
    </row>
    <row r="524" spans="1:17" s="40" customFormat="1" ht="22.5">
      <c r="A524" s="71"/>
      <c r="B524" s="49" t="s">
        <v>1045</v>
      </c>
      <c r="C524" s="50" t="s">
        <v>1046</v>
      </c>
      <c r="D524" s="36"/>
      <c r="E524" s="36"/>
      <c r="F524" s="45"/>
      <c r="G524" s="45"/>
      <c r="H524" s="45">
        <v>230</v>
      </c>
      <c r="I524" s="51">
        <f t="shared" si="125"/>
        <v>2.5771291503757369E-5</v>
      </c>
      <c r="J524" s="46"/>
      <c r="K524" s="52"/>
      <c r="L524" s="46"/>
      <c r="M524" s="52"/>
      <c r="N524" s="38"/>
      <c r="O524" s="38">
        <f t="shared" si="127"/>
        <v>-100</v>
      </c>
      <c r="P524" s="38"/>
      <c r="Q524" s="52"/>
    </row>
    <row r="525" spans="1:17" s="40" customFormat="1" ht="33.75">
      <c r="A525" s="71"/>
      <c r="B525" s="44" t="s">
        <v>1047</v>
      </c>
      <c r="C525" s="53" t="s">
        <v>1048</v>
      </c>
      <c r="D525" s="36"/>
      <c r="E525" s="36"/>
      <c r="F525" s="45"/>
      <c r="G525" s="45"/>
      <c r="H525" s="45">
        <v>160</v>
      </c>
      <c r="I525" s="51">
        <f t="shared" si="125"/>
        <v>1.7927854959135561E-5</v>
      </c>
      <c r="J525" s="46">
        <v>3017</v>
      </c>
      <c r="K525" s="52">
        <f>PRODUCT(J525,100,1/902339939)</f>
        <v>3.3435292727301076E-4</v>
      </c>
      <c r="L525" s="46">
        <v>1136</v>
      </c>
      <c r="M525" s="52">
        <f>PRODUCT(L525,100,1/472586193)</f>
        <v>2.4037943063647649E-4</v>
      </c>
      <c r="N525" s="38"/>
      <c r="O525" s="38">
        <f t="shared" si="127"/>
        <v>-100</v>
      </c>
      <c r="P525" s="38">
        <f>PRODUCT(H525-J525,100,1/J525)</f>
        <v>-94.696718594630426</v>
      </c>
      <c r="Q525" s="52">
        <f>PRODUCT(J525-L525,100,1/L525)</f>
        <v>165.58098591549296</v>
      </c>
    </row>
    <row r="526" spans="1:17" s="40" customFormat="1" ht="33.75">
      <c r="A526" s="71"/>
      <c r="B526" s="49" t="s">
        <v>1049</v>
      </c>
      <c r="C526" s="50" t="s">
        <v>1050</v>
      </c>
      <c r="D526" s="36"/>
      <c r="E526" s="36"/>
      <c r="F526" s="45"/>
      <c r="G526" s="45"/>
      <c r="H526" s="45">
        <v>126</v>
      </c>
      <c r="I526" s="51">
        <f t="shared" si="125"/>
        <v>1.4118185780319254E-5</v>
      </c>
      <c r="J526" s="46"/>
      <c r="K526" s="52"/>
      <c r="L526" s="48"/>
      <c r="M526" s="52"/>
      <c r="N526" s="38"/>
      <c r="O526" s="38">
        <f t="shared" si="127"/>
        <v>-100</v>
      </c>
      <c r="P526" s="38"/>
      <c r="Q526" s="52"/>
    </row>
    <row r="527" spans="1:17" s="40" customFormat="1" ht="33.75">
      <c r="A527" s="71"/>
      <c r="B527" s="49" t="s">
        <v>1051</v>
      </c>
      <c r="C527" s="50" t="s">
        <v>1052</v>
      </c>
      <c r="D527" s="36"/>
      <c r="E527" s="36"/>
      <c r="F527" s="45"/>
      <c r="G527" s="45"/>
      <c r="H527" s="45">
        <v>100</v>
      </c>
      <c r="I527" s="51">
        <f t="shared" si="125"/>
        <v>1.1204909349459725E-5</v>
      </c>
      <c r="J527" s="46"/>
      <c r="K527" s="52"/>
      <c r="L527" s="46"/>
      <c r="M527" s="52"/>
      <c r="N527" s="38"/>
      <c r="O527" s="38">
        <f t="shared" si="127"/>
        <v>-100</v>
      </c>
      <c r="P527" s="38"/>
      <c r="Q527" s="52"/>
    </row>
    <row r="528" spans="1:17" s="40" customFormat="1" ht="33.75">
      <c r="A528" s="71"/>
      <c r="B528" s="49" t="s">
        <v>1053</v>
      </c>
      <c r="C528" s="50" t="s">
        <v>1054</v>
      </c>
      <c r="D528" s="36"/>
      <c r="E528" s="36"/>
      <c r="F528" s="45"/>
      <c r="G528" s="45"/>
      <c r="H528" s="45">
        <v>76</v>
      </c>
      <c r="I528" s="51">
        <f t="shared" si="125"/>
        <v>8.5157311055893911E-6</v>
      </c>
      <c r="J528" s="46"/>
      <c r="K528" s="52"/>
      <c r="L528" s="46"/>
      <c r="M528" s="52"/>
      <c r="N528" s="38"/>
      <c r="O528" s="38">
        <f t="shared" si="127"/>
        <v>-100</v>
      </c>
      <c r="P528" s="38"/>
      <c r="Q528" s="52"/>
    </row>
    <row r="529" spans="1:17" s="40" customFormat="1" ht="33.75">
      <c r="A529" s="71"/>
      <c r="B529" s="49" t="s">
        <v>1055</v>
      </c>
      <c r="C529" s="50" t="s">
        <v>1056</v>
      </c>
      <c r="D529" s="36"/>
      <c r="E529" s="36"/>
      <c r="F529" s="45"/>
      <c r="G529" s="45"/>
      <c r="H529" s="45">
        <v>59</v>
      </c>
      <c r="I529" s="51">
        <f t="shared" si="125"/>
        <v>6.6108965161812381E-6</v>
      </c>
      <c r="J529" s="46"/>
      <c r="K529" s="52"/>
      <c r="L529" s="46"/>
      <c r="M529" s="52"/>
      <c r="N529" s="38"/>
      <c r="O529" s="38">
        <f t="shared" si="127"/>
        <v>-100</v>
      </c>
      <c r="P529" s="38"/>
      <c r="Q529" s="52"/>
    </row>
    <row r="530" spans="1:17" s="40" customFormat="1" ht="33.75">
      <c r="A530" s="71"/>
      <c r="B530" s="49" t="s">
        <v>1057</v>
      </c>
      <c r="C530" s="50" t="s">
        <v>1058</v>
      </c>
      <c r="D530" s="36"/>
      <c r="E530" s="36"/>
      <c r="F530" s="45"/>
      <c r="G530" s="45"/>
      <c r="H530" s="45">
        <v>18</v>
      </c>
      <c r="I530" s="51">
        <f t="shared" si="125"/>
        <v>2.0168836829027508E-6</v>
      </c>
      <c r="J530" s="46"/>
      <c r="K530" s="52"/>
      <c r="L530" s="46"/>
      <c r="M530" s="52"/>
      <c r="N530" s="38"/>
      <c r="O530" s="38">
        <f t="shared" si="127"/>
        <v>-100</v>
      </c>
      <c r="P530" s="38"/>
      <c r="Q530" s="52"/>
    </row>
    <row r="531" spans="1:17" s="40" customFormat="1" ht="11.25">
      <c r="A531" s="71"/>
      <c r="B531" s="44" t="s">
        <v>1059</v>
      </c>
      <c r="C531" s="53" t="s">
        <v>1060</v>
      </c>
      <c r="D531" s="36"/>
      <c r="E531" s="36"/>
      <c r="F531" s="45"/>
      <c r="G531" s="45"/>
      <c r="H531" s="45"/>
      <c r="I531" s="51">
        <f t="shared" si="125"/>
        <v>1.1204909349459725E-7</v>
      </c>
      <c r="J531" s="46">
        <v>1695438</v>
      </c>
      <c r="K531" s="52">
        <f t="shared" ref="K531:K579" si="128">PRODUCT(J531,100,1/902339939)</f>
        <v>0.1878934896618823</v>
      </c>
      <c r="L531" s="46"/>
      <c r="M531" s="52"/>
      <c r="N531" s="38"/>
      <c r="O531" s="38"/>
      <c r="P531" s="38">
        <f t="shared" ref="P531:P562" si="129">PRODUCT(H531-J531,100,1/J531)</f>
        <v>-100</v>
      </c>
      <c r="Q531" s="52"/>
    </row>
    <row r="532" spans="1:17" s="40" customFormat="1" ht="22.5">
      <c r="A532" s="71"/>
      <c r="B532" s="44" t="s">
        <v>1061</v>
      </c>
      <c r="C532" s="53" t="s">
        <v>1062</v>
      </c>
      <c r="D532" s="36"/>
      <c r="E532" s="36"/>
      <c r="F532" s="45"/>
      <c r="G532" s="45"/>
      <c r="H532" s="45"/>
      <c r="I532" s="51"/>
      <c r="J532" s="46">
        <v>171894</v>
      </c>
      <c r="K532" s="52">
        <f t="shared" si="128"/>
        <v>1.9049805131145812E-2</v>
      </c>
      <c r="L532" s="48"/>
      <c r="M532" s="52"/>
      <c r="N532" s="38"/>
      <c r="O532" s="38"/>
      <c r="P532" s="38">
        <f t="shared" si="129"/>
        <v>-100</v>
      </c>
      <c r="Q532" s="52"/>
    </row>
    <row r="533" spans="1:17" s="40" customFormat="1" ht="33.75">
      <c r="A533" s="71"/>
      <c r="B533" s="44" t="s">
        <v>1063</v>
      </c>
      <c r="C533" s="53" t="s">
        <v>1064</v>
      </c>
      <c r="D533" s="36"/>
      <c r="E533" s="36"/>
      <c r="F533" s="45"/>
      <c r="G533" s="45"/>
      <c r="H533" s="45"/>
      <c r="I533" s="51"/>
      <c r="J533" s="46">
        <v>56187</v>
      </c>
      <c r="K533" s="52">
        <f t="shared" si="128"/>
        <v>6.226810714182518E-3</v>
      </c>
      <c r="L533" s="48"/>
      <c r="M533" s="52"/>
      <c r="N533" s="38"/>
      <c r="O533" s="38"/>
      <c r="P533" s="38">
        <f t="shared" si="129"/>
        <v>-100</v>
      </c>
      <c r="Q533" s="52"/>
    </row>
    <row r="534" spans="1:17" s="40" customFormat="1" ht="11.25">
      <c r="A534" s="71"/>
      <c r="B534" s="44" t="s">
        <v>1065</v>
      </c>
      <c r="C534" s="53" t="s">
        <v>1066</v>
      </c>
      <c r="D534" s="36"/>
      <c r="E534" s="36"/>
      <c r="F534" s="45"/>
      <c r="G534" s="45"/>
      <c r="H534" s="45"/>
      <c r="I534" s="51"/>
      <c r="J534" s="46">
        <v>49345</v>
      </c>
      <c r="K534" s="52">
        <f t="shared" si="128"/>
        <v>5.4685598927035851E-3</v>
      </c>
      <c r="L534" s="46"/>
      <c r="M534" s="52"/>
      <c r="N534" s="38"/>
      <c r="O534" s="38"/>
      <c r="P534" s="38">
        <f t="shared" si="129"/>
        <v>-100</v>
      </c>
      <c r="Q534" s="52"/>
    </row>
    <row r="535" spans="1:17" s="40" customFormat="1" ht="22.5">
      <c r="A535" s="71"/>
      <c r="B535" s="44" t="s">
        <v>1067</v>
      </c>
      <c r="C535" s="53" t="s">
        <v>1068</v>
      </c>
      <c r="D535" s="36"/>
      <c r="E535" s="36"/>
      <c r="F535" s="45"/>
      <c r="G535" s="45"/>
      <c r="H535" s="45"/>
      <c r="I535" s="51"/>
      <c r="J535" s="46">
        <v>44097</v>
      </c>
      <c r="K535" s="52">
        <f t="shared" si="128"/>
        <v>4.8869608995551726E-3</v>
      </c>
      <c r="L535" s="46"/>
      <c r="M535" s="52"/>
      <c r="N535" s="38"/>
      <c r="O535" s="38"/>
      <c r="P535" s="38">
        <f t="shared" si="129"/>
        <v>-100</v>
      </c>
      <c r="Q535" s="52"/>
    </row>
    <row r="536" spans="1:17" s="40" customFormat="1" ht="11.25">
      <c r="A536" s="71"/>
      <c r="B536" s="44" t="s">
        <v>1069</v>
      </c>
      <c r="C536" s="53" t="s">
        <v>1070</v>
      </c>
      <c r="D536" s="36"/>
      <c r="E536" s="36"/>
      <c r="F536" s="45"/>
      <c r="G536" s="45"/>
      <c r="H536" s="45"/>
      <c r="I536" s="51"/>
      <c r="J536" s="46">
        <v>36878</v>
      </c>
      <c r="K536" s="52">
        <f t="shared" si="128"/>
        <v>4.0869298150394738E-3</v>
      </c>
      <c r="L536" s="46"/>
      <c r="M536" s="52"/>
      <c r="N536" s="38"/>
      <c r="O536" s="38"/>
      <c r="P536" s="38">
        <f t="shared" si="129"/>
        <v>-100</v>
      </c>
      <c r="Q536" s="52"/>
    </row>
    <row r="537" spans="1:17" s="40" customFormat="1" ht="11.25">
      <c r="A537" s="71"/>
      <c r="B537" s="44" t="s">
        <v>1071</v>
      </c>
      <c r="C537" s="53" t="s">
        <v>1072</v>
      </c>
      <c r="D537" s="36"/>
      <c r="E537" s="36"/>
      <c r="F537" s="45"/>
      <c r="G537" s="45"/>
      <c r="H537" s="45"/>
      <c r="I537" s="51"/>
      <c r="J537" s="46">
        <v>30294</v>
      </c>
      <c r="K537" s="52">
        <f t="shared" si="128"/>
        <v>3.3572713221109011E-3</v>
      </c>
      <c r="L537" s="48"/>
      <c r="M537" s="52"/>
      <c r="N537" s="38"/>
      <c r="O537" s="38"/>
      <c r="P537" s="38">
        <f t="shared" si="129"/>
        <v>-99.999999999999986</v>
      </c>
      <c r="Q537" s="52"/>
    </row>
    <row r="538" spans="1:17" s="40" customFormat="1" ht="22.5">
      <c r="A538" s="71"/>
      <c r="B538" s="44" t="s">
        <v>1073</v>
      </c>
      <c r="C538" s="53" t="s">
        <v>1074</v>
      </c>
      <c r="D538" s="36"/>
      <c r="E538" s="36"/>
      <c r="F538" s="45"/>
      <c r="G538" s="45"/>
      <c r="H538" s="45"/>
      <c r="I538" s="51"/>
      <c r="J538" s="46">
        <v>25364</v>
      </c>
      <c r="K538" s="52">
        <f t="shared" si="128"/>
        <v>2.8109140362454908E-3</v>
      </c>
      <c r="L538" s="46"/>
      <c r="M538" s="52"/>
      <c r="N538" s="38"/>
      <c r="O538" s="38"/>
      <c r="P538" s="38">
        <f t="shared" si="129"/>
        <v>-100</v>
      </c>
      <c r="Q538" s="52"/>
    </row>
    <row r="539" spans="1:17" s="40" customFormat="1" ht="22.5">
      <c r="A539" s="71"/>
      <c r="B539" s="44" t="s">
        <v>1075</v>
      </c>
      <c r="C539" s="53" t="s">
        <v>1076</v>
      </c>
      <c r="D539" s="36"/>
      <c r="E539" s="36"/>
      <c r="F539" s="45"/>
      <c r="G539" s="45"/>
      <c r="H539" s="45"/>
      <c r="I539" s="51"/>
      <c r="J539" s="46">
        <v>24672</v>
      </c>
      <c r="K539" s="52">
        <f t="shared" si="128"/>
        <v>2.734224534862354E-3</v>
      </c>
      <c r="L539" s="46"/>
      <c r="M539" s="52"/>
      <c r="N539" s="38"/>
      <c r="O539" s="38"/>
      <c r="P539" s="38">
        <f t="shared" si="129"/>
        <v>-100</v>
      </c>
      <c r="Q539" s="52"/>
    </row>
    <row r="540" spans="1:17" s="40" customFormat="1" ht="11.25">
      <c r="A540" s="71"/>
      <c r="B540" s="44" t="s">
        <v>1077</v>
      </c>
      <c r="C540" s="53" t="s">
        <v>1078</v>
      </c>
      <c r="D540" s="36"/>
      <c r="E540" s="36"/>
      <c r="F540" s="45"/>
      <c r="G540" s="45"/>
      <c r="H540" s="45"/>
      <c r="I540" s="51"/>
      <c r="J540" s="46">
        <v>21139</v>
      </c>
      <c r="K540" s="52">
        <f t="shared" si="128"/>
        <v>2.3426869504886228E-3</v>
      </c>
      <c r="L540" s="46">
        <v>1225</v>
      </c>
      <c r="M540" s="52">
        <f>PRODUCT(L540,100,1/472586193)</f>
        <v>2.5921197405782016E-4</v>
      </c>
      <c r="N540" s="38"/>
      <c r="O540" s="38"/>
      <c r="P540" s="38">
        <f t="shared" si="129"/>
        <v>-100</v>
      </c>
      <c r="Q540" s="52">
        <f>PRODUCT(J540-L540,100,1/L540)</f>
        <v>1625.6326530612246</v>
      </c>
    </row>
    <row r="541" spans="1:17" s="40" customFormat="1" ht="11.25">
      <c r="A541" s="71"/>
      <c r="B541" s="44" t="s">
        <v>1079</v>
      </c>
      <c r="C541" s="53" t="s">
        <v>1080</v>
      </c>
      <c r="D541" s="36"/>
      <c r="E541" s="36"/>
      <c r="F541" s="45"/>
      <c r="G541" s="45"/>
      <c r="H541" s="45"/>
      <c r="I541" s="51"/>
      <c r="J541" s="46">
        <v>16316</v>
      </c>
      <c r="K541" s="52">
        <f t="shared" si="128"/>
        <v>1.8081877233630905E-3</v>
      </c>
      <c r="L541" s="46">
        <v>9940</v>
      </c>
      <c r="M541" s="52">
        <f>PRODUCT(L541,100,1/472586193)</f>
        <v>2.1033200180691691E-3</v>
      </c>
      <c r="N541" s="38"/>
      <c r="O541" s="38"/>
      <c r="P541" s="38">
        <f t="shared" si="129"/>
        <v>-99.999999999999986</v>
      </c>
      <c r="Q541" s="52">
        <f>PRODUCT(J541-L541,100,1/L541)</f>
        <v>64.144869215291749</v>
      </c>
    </row>
    <row r="542" spans="1:17" s="40" customFormat="1" ht="11.25">
      <c r="A542" s="71"/>
      <c r="B542" s="44" t="s">
        <v>1081</v>
      </c>
      <c r="C542" s="53" t="s">
        <v>1082</v>
      </c>
      <c r="D542" s="36"/>
      <c r="E542" s="36"/>
      <c r="F542" s="45"/>
      <c r="G542" s="45"/>
      <c r="H542" s="45"/>
      <c r="I542" s="51"/>
      <c r="J542" s="46">
        <v>14215</v>
      </c>
      <c r="K542" s="52">
        <f t="shared" si="128"/>
        <v>1.5753486447417462E-3</v>
      </c>
      <c r="L542" s="46"/>
      <c r="M542" s="52"/>
      <c r="N542" s="38"/>
      <c r="O542" s="38"/>
      <c r="P542" s="38">
        <f t="shared" si="129"/>
        <v>-100</v>
      </c>
      <c r="Q542" s="52"/>
    </row>
    <row r="543" spans="1:17" s="40" customFormat="1" ht="33.75">
      <c r="A543" s="71"/>
      <c r="B543" s="44" t="s">
        <v>1083</v>
      </c>
      <c r="C543" s="53" t="s">
        <v>1084</v>
      </c>
      <c r="D543" s="36"/>
      <c r="E543" s="36"/>
      <c r="F543" s="45"/>
      <c r="G543" s="45"/>
      <c r="H543" s="45"/>
      <c r="I543" s="51"/>
      <c r="J543" s="46">
        <v>12139</v>
      </c>
      <c r="K543" s="52">
        <f t="shared" si="128"/>
        <v>1.3452801405923361E-3</v>
      </c>
      <c r="L543" s="48"/>
      <c r="M543" s="52"/>
      <c r="N543" s="38"/>
      <c r="O543" s="38"/>
      <c r="P543" s="38">
        <f t="shared" si="129"/>
        <v>-100</v>
      </c>
      <c r="Q543" s="52"/>
    </row>
    <row r="544" spans="1:17" s="40" customFormat="1" ht="33.75">
      <c r="A544" s="71"/>
      <c r="B544" s="44" t="s">
        <v>1085</v>
      </c>
      <c r="C544" s="53" t="s">
        <v>1086</v>
      </c>
      <c r="D544" s="36"/>
      <c r="E544" s="36"/>
      <c r="F544" s="45"/>
      <c r="G544" s="45"/>
      <c r="H544" s="45"/>
      <c r="I544" s="51"/>
      <c r="J544" s="46">
        <v>10965</v>
      </c>
      <c r="K544" s="52">
        <f t="shared" si="128"/>
        <v>1.2151739633903093E-3</v>
      </c>
      <c r="L544" s="48"/>
      <c r="M544" s="52"/>
      <c r="N544" s="38"/>
      <c r="O544" s="38"/>
      <c r="P544" s="38">
        <f t="shared" si="129"/>
        <v>-100</v>
      </c>
      <c r="Q544" s="52"/>
    </row>
    <row r="545" spans="1:17" s="40" customFormat="1" ht="22.5">
      <c r="A545" s="71"/>
      <c r="B545" s="44" t="s">
        <v>1087</v>
      </c>
      <c r="C545" s="53" t="s">
        <v>1088</v>
      </c>
      <c r="D545" s="36"/>
      <c r="E545" s="36"/>
      <c r="F545" s="45"/>
      <c r="G545" s="45"/>
      <c r="H545" s="45"/>
      <c r="I545" s="51"/>
      <c r="J545" s="46">
        <v>9983</v>
      </c>
      <c r="K545" s="52">
        <f t="shared" si="128"/>
        <v>1.1063457981327367E-3</v>
      </c>
      <c r="L545" s="46"/>
      <c r="M545" s="52"/>
      <c r="N545" s="38"/>
      <c r="O545" s="38"/>
      <c r="P545" s="38">
        <f t="shared" si="129"/>
        <v>-100</v>
      </c>
      <c r="Q545" s="52"/>
    </row>
    <row r="546" spans="1:17" s="40" customFormat="1" ht="11.25">
      <c r="A546" s="71"/>
      <c r="B546" s="44" t="s">
        <v>1089</v>
      </c>
      <c r="C546" s="53" t="s">
        <v>1090</v>
      </c>
      <c r="D546" s="36"/>
      <c r="E546" s="36"/>
      <c r="F546" s="45"/>
      <c r="G546" s="45"/>
      <c r="H546" s="45"/>
      <c r="I546" s="51"/>
      <c r="J546" s="46">
        <v>9621</v>
      </c>
      <c r="K546" s="52">
        <f t="shared" si="128"/>
        <v>1.0662278797791305E-3</v>
      </c>
      <c r="L546" s="48"/>
      <c r="M546" s="52"/>
      <c r="N546" s="38"/>
      <c r="O546" s="38"/>
      <c r="P546" s="38">
        <f t="shared" si="129"/>
        <v>-100</v>
      </c>
      <c r="Q546" s="52"/>
    </row>
    <row r="547" spans="1:17" s="40" customFormat="1" ht="33.75">
      <c r="A547" s="71"/>
      <c r="B547" s="44" t="s">
        <v>1091</v>
      </c>
      <c r="C547" s="53" t="s">
        <v>1092</v>
      </c>
      <c r="D547" s="36"/>
      <c r="E547" s="36"/>
      <c r="F547" s="45"/>
      <c r="G547" s="45"/>
      <c r="H547" s="45"/>
      <c r="I547" s="51"/>
      <c r="J547" s="46">
        <v>4843</v>
      </c>
      <c r="K547" s="52">
        <f t="shared" si="128"/>
        <v>5.367156867030796E-4</v>
      </c>
      <c r="L547" s="46"/>
      <c r="M547" s="52"/>
      <c r="N547" s="38"/>
      <c r="O547" s="38"/>
      <c r="P547" s="38">
        <f t="shared" si="129"/>
        <v>-100</v>
      </c>
      <c r="Q547" s="52"/>
    </row>
    <row r="548" spans="1:17" s="40" customFormat="1" ht="22.5">
      <c r="A548" s="71"/>
      <c r="B548" s="44" t="s">
        <v>1093</v>
      </c>
      <c r="C548" s="53" t="s">
        <v>1094</v>
      </c>
      <c r="D548" s="36"/>
      <c r="E548" s="36"/>
      <c r="F548" s="45"/>
      <c r="G548" s="45"/>
      <c r="H548" s="45"/>
      <c r="I548" s="51"/>
      <c r="J548" s="46">
        <v>3990</v>
      </c>
      <c r="K548" s="52">
        <f t="shared" si="128"/>
        <v>4.4218368572068712E-4</v>
      </c>
      <c r="L548" s="48"/>
      <c r="M548" s="52"/>
      <c r="N548" s="38"/>
      <c r="O548" s="38"/>
      <c r="P548" s="38">
        <f t="shared" si="129"/>
        <v>-100</v>
      </c>
      <c r="Q548" s="52"/>
    </row>
    <row r="549" spans="1:17" s="40" customFormat="1" ht="33.75">
      <c r="A549" s="71"/>
      <c r="B549" s="44" t="s">
        <v>1095</v>
      </c>
      <c r="C549" s="53" t="s">
        <v>1096</v>
      </c>
      <c r="D549" s="48"/>
      <c r="E549" s="48"/>
      <c r="F549" s="48"/>
      <c r="G549" s="48"/>
      <c r="H549" s="48"/>
      <c r="I549" s="51"/>
      <c r="J549" s="46">
        <v>3230</v>
      </c>
      <c r="K549" s="52">
        <f t="shared" si="128"/>
        <v>3.5795822177388958E-4</v>
      </c>
      <c r="L549" s="48"/>
      <c r="M549" s="52"/>
      <c r="N549" s="38"/>
      <c r="O549" s="38"/>
      <c r="P549" s="38">
        <f t="shared" si="129"/>
        <v>-100</v>
      </c>
      <c r="Q549" s="52"/>
    </row>
    <row r="550" spans="1:17" s="40" customFormat="1" ht="22.5">
      <c r="A550" s="71"/>
      <c r="B550" s="44" t="s">
        <v>1097</v>
      </c>
      <c r="C550" s="53" t="s">
        <v>1098</v>
      </c>
      <c r="D550" s="36"/>
      <c r="E550" s="36"/>
      <c r="F550" s="45"/>
      <c r="G550" s="45"/>
      <c r="H550" s="45"/>
      <c r="I550" s="51"/>
      <c r="J550" s="46">
        <v>2968</v>
      </c>
      <c r="K550" s="52">
        <f t="shared" si="128"/>
        <v>3.2892260130801986E-4</v>
      </c>
      <c r="L550" s="48"/>
      <c r="M550" s="52"/>
      <c r="N550" s="38"/>
      <c r="O550" s="38"/>
      <c r="P550" s="38">
        <f t="shared" si="129"/>
        <v>-100</v>
      </c>
      <c r="Q550" s="52"/>
    </row>
    <row r="551" spans="1:17" s="40" customFormat="1" ht="11.25">
      <c r="A551" s="71"/>
      <c r="B551" s="44" t="s">
        <v>1099</v>
      </c>
      <c r="C551" s="53" t="s">
        <v>1100</v>
      </c>
      <c r="D551" s="36"/>
      <c r="E551" s="36"/>
      <c r="F551" s="45"/>
      <c r="G551" s="45"/>
      <c r="H551" s="45"/>
      <c r="I551" s="51"/>
      <c r="J551" s="46">
        <v>2392</v>
      </c>
      <c r="K551" s="52">
        <f t="shared" si="128"/>
        <v>2.6508856547465752E-4</v>
      </c>
      <c r="L551" s="48"/>
      <c r="M551" s="52"/>
      <c r="N551" s="38"/>
      <c r="O551" s="38"/>
      <c r="P551" s="38">
        <f t="shared" si="129"/>
        <v>-100</v>
      </c>
      <c r="Q551" s="52"/>
    </row>
    <row r="552" spans="1:17" s="40" customFormat="1" ht="22.5">
      <c r="A552" s="71"/>
      <c r="B552" s="44" t="s">
        <v>1101</v>
      </c>
      <c r="C552" s="53" t="s">
        <v>1102</v>
      </c>
      <c r="D552" s="36"/>
      <c r="E552" s="36"/>
      <c r="F552" s="45"/>
      <c r="G552" s="45"/>
      <c r="H552" s="45"/>
      <c r="I552" s="51"/>
      <c r="J552" s="46">
        <v>1920</v>
      </c>
      <c r="K552" s="52">
        <f t="shared" si="128"/>
        <v>2.1278011944454118E-4</v>
      </c>
      <c r="L552" s="46"/>
      <c r="M552" s="52"/>
      <c r="N552" s="38"/>
      <c r="O552" s="38"/>
      <c r="P552" s="38">
        <f t="shared" si="129"/>
        <v>-100</v>
      </c>
      <c r="Q552" s="52"/>
    </row>
    <row r="553" spans="1:17" s="40" customFormat="1" ht="22.5">
      <c r="A553" s="71"/>
      <c r="B553" s="44" t="s">
        <v>1103</v>
      </c>
      <c r="C553" s="53" t="s">
        <v>1104</v>
      </c>
      <c r="D553" s="36"/>
      <c r="E553" s="36"/>
      <c r="F553" s="45"/>
      <c r="G553" s="45"/>
      <c r="H553" s="45"/>
      <c r="I553" s="51"/>
      <c r="J553" s="46">
        <v>1870</v>
      </c>
      <c r="K553" s="52">
        <f t="shared" si="128"/>
        <v>2.0723897050067291E-4</v>
      </c>
      <c r="L553" s="46">
        <v>14239</v>
      </c>
      <c r="M553" s="52">
        <f>PRODUCT(L553,100,1/472586193)</f>
        <v>3.0129953458035113E-3</v>
      </c>
      <c r="N553" s="38"/>
      <c r="O553" s="38"/>
      <c r="P553" s="38">
        <f t="shared" si="129"/>
        <v>-100</v>
      </c>
      <c r="Q553" s="52">
        <f>PRODUCT(J553-L553,100,1/L553)</f>
        <v>-86.867055270735307</v>
      </c>
    </row>
    <row r="554" spans="1:17" s="40" customFormat="1" ht="33.75">
      <c r="A554" s="71"/>
      <c r="B554" s="44" t="s">
        <v>1105</v>
      </c>
      <c r="C554" s="53" t="s">
        <v>1106</v>
      </c>
      <c r="D554" s="36"/>
      <c r="E554" s="36"/>
      <c r="F554" s="45"/>
      <c r="G554" s="45"/>
      <c r="H554" s="45"/>
      <c r="I554" s="51"/>
      <c r="J554" s="46">
        <v>1600</v>
      </c>
      <c r="K554" s="52">
        <f t="shared" si="128"/>
        <v>1.7731676620378429E-4</v>
      </c>
      <c r="L554" s="46"/>
      <c r="M554" s="52"/>
      <c r="N554" s="38"/>
      <c r="O554" s="38"/>
      <c r="P554" s="38">
        <f t="shared" si="129"/>
        <v>-100</v>
      </c>
      <c r="Q554" s="52"/>
    </row>
    <row r="555" spans="1:17" s="40" customFormat="1" ht="11.25">
      <c r="A555" s="71"/>
      <c r="B555" s="44" t="s">
        <v>1107</v>
      </c>
      <c r="C555" s="53" t="s">
        <v>1108</v>
      </c>
      <c r="D555" s="36"/>
      <c r="E555" s="36"/>
      <c r="F555" s="45"/>
      <c r="G555" s="45"/>
      <c r="H555" s="45"/>
      <c r="I555" s="51"/>
      <c r="J555" s="46">
        <v>1592</v>
      </c>
      <c r="K555" s="52">
        <f t="shared" si="128"/>
        <v>1.7643018237276537E-4</v>
      </c>
      <c r="L555" s="48"/>
      <c r="M555" s="52"/>
      <c r="N555" s="38"/>
      <c r="O555" s="38"/>
      <c r="P555" s="38">
        <f t="shared" si="129"/>
        <v>-100</v>
      </c>
      <c r="Q555" s="52"/>
    </row>
    <row r="556" spans="1:17" s="40" customFormat="1" ht="11.25">
      <c r="A556" s="71"/>
      <c r="B556" s="44" t="s">
        <v>1109</v>
      </c>
      <c r="C556" s="53" t="s">
        <v>1110</v>
      </c>
      <c r="D556" s="36"/>
      <c r="E556" s="36"/>
      <c r="F556" s="45"/>
      <c r="G556" s="45"/>
      <c r="H556" s="45"/>
      <c r="I556" s="51"/>
      <c r="J556" s="46">
        <v>1352</v>
      </c>
      <c r="K556" s="52">
        <f t="shared" si="128"/>
        <v>1.4983266744219773E-4</v>
      </c>
      <c r="L556" s="46"/>
      <c r="M556" s="52"/>
      <c r="N556" s="38"/>
      <c r="O556" s="38"/>
      <c r="P556" s="38">
        <f t="shared" si="129"/>
        <v>-100</v>
      </c>
      <c r="Q556" s="52"/>
    </row>
    <row r="557" spans="1:17" s="40" customFormat="1" ht="11.25">
      <c r="A557" s="71"/>
      <c r="B557" s="44" t="s">
        <v>1111</v>
      </c>
      <c r="C557" s="53" t="s">
        <v>1112</v>
      </c>
      <c r="D557" s="36"/>
      <c r="E557" s="36"/>
      <c r="F557" s="45"/>
      <c r="G557" s="45"/>
      <c r="H557" s="45"/>
      <c r="I557" s="51"/>
      <c r="J557" s="46">
        <v>1274</v>
      </c>
      <c r="K557" s="52">
        <f t="shared" si="128"/>
        <v>1.4118847508976326E-4</v>
      </c>
      <c r="L557" s="46"/>
      <c r="M557" s="52"/>
      <c r="N557" s="38"/>
      <c r="O557" s="38"/>
      <c r="P557" s="38">
        <f t="shared" si="129"/>
        <v>-100</v>
      </c>
      <c r="Q557" s="52"/>
    </row>
    <row r="558" spans="1:17" s="40" customFormat="1" ht="33.75">
      <c r="A558" s="71"/>
      <c r="B558" s="44" t="s">
        <v>1113</v>
      </c>
      <c r="C558" s="53" t="s">
        <v>1114</v>
      </c>
      <c r="D558" s="36"/>
      <c r="E558" s="36"/>
      <c r="F558" s="45"/>
      <c r="G558" s="45"/>
      <c r="H558" s="45"/>
      <c r="I558" s="51"/>
      <c r="J558" s="46">
        <v>1108</v>
      </c>
      <c r="K558" s="52">
        <f t="shared" si="128"/>
        <v>1.2279186059612062E-4</v>
      </c>
      <c r="L558" s="48"/>
      <c r="M558" s="52"/>
      <c r="N558" s="38"/>
      <c r="O558" s="38"/>
      <c r="P558" s="38">
        <f t="shared" si="129"/>
        <v>-100</v>
      </c>
      <c r="Q558" s="52"/>
    </row>
    <row r="559" spans="1:17" s="40" customFormat="1" ht="33.75">
      <c r="A559" s="71"/>
      <c r="B559" s="44" t="s">
        <v>1115</v>
      </c>
      <c r="C559" s="53" t="s">
        <v>1116</v>
      </c>
      <c r="D559" s="36"/>
      <c r="E559" s="36"/>
      <c r="F559" s="45"/>
      <c r="G559" s="45"/>
      <c r="H559" s="45"/>
      <c r="I559" s="51"/>
      <c r="J559" s="46">
        <v>720</v>
      </c>
      <c r="K559" s="52">
        <f t="shared" si="128"/>
        <v>7.9792544791702931E-5</v>
      </c>
      <c r="L559" s="48"/>
      <c r="M559" s="52"/>
      <c r="N559" s="38"/>
      <c r="O559" s="38"/>
      <c r="P559" s="38">
        <f t="shared" si="129"/>
        <v>-100</v>
      </c>
      <c r="Q559" s="52"/>
    </row>
    <row r="560" spans="1:17" s="40" customFormat="1" ht="33.75">
      <c r="A560" s="71"/>
      <c r="B560" s="44" t="s">
        <v>1117</v>
      </c>
      <c r="C560" s="53" t="s">
        <v>1118</v>
      </c>
      <c r="D560" s="36"/>
      <c r="E560" s="36"/>
      <c r="F560" s="45"/>
      <c r="G560" s="45"/>
      <c r="H560" s="45"/>
      <c r="I560" s="51"/>
      <c r="J560" s="46">
        <v>700</v>
      </c>
      <c r="K560" s="52">
        <f t="shared" si="128"/>
        <v>7.7576085214155628E-5</v>
      </c>
      <c r="L560" s="48"/>
      <c r="M560" s="52"/>
      <c r="N560" s="38"/>
      <c r="O560" s="38"/>
      <c r="P560" s="38">
        <f t="shared" si="129"/>
        <v>-100</v>
      </c>
      <c r="Q560" s="52"/>
    </row>
    <row r="561" spans="1:17" s="40" customFormat="1" ht="33.75">
      <c r="A561" s="71"/>
      <c r="B561" s="44" t="s">
        <v>1119</v>
      </c>
      <c r="C561" s="53" t="s">
        <v>1120</v>
      </c>
      <c r="D561" s="36"/>
      <c r="E561" s="36"/>
      <c r="F561" s="45"/>
      <c r="G561" s="45"/>
      <c r="H561" s="45"/>
      <c r="I561" s="51"/>
      <c r="J561" s="46">
        <v>615</v>
      </c>
      <c r="K561" s="52">
        <f t="shared" si="128"/>
        <v>6.8156132009579594E-5</v>
      </c>
      <c r="L561" s="46"/>
      <c r="M561" s="52"/>
      <c r="N561" s="38"/>
      <c r="O561" s="38"/>
      <c r="P561" s="38">
        <f t="shared" si="129"/>
        <v>-100</v>
      </c>
      <c r="Q561" s="52"/>
    </row>
    <row r="562" spans="1:17" s="40" customFormat="1" ht="33.75">
      <c r="A562" s="71"/>
      <c r="B562" s="44" t="s">
        <v>1121</v>
      </c>
      <c r="C562" s="53" t="s">
        <v>1122</v>
      </c>
      <c r="D562" s="36"/>
      <c r="E562" s="36"/>
      <c r="F562" s="45"/>
      <c r="G562" s="45"/>
      <c r="H562" s="45"/>
      <c r="I562" s="51"/>
      <c r="J562" s="46">
        <v>560</v>
      </c>
      <c r="K562" s="52">
        <f t="shared" si="128"/>
        <v>6.2060868171324502E-5</v>
      </c>
      <c r="L562" s="48"/>
      <c r="M562" s="52"/>
      <c r="N562" s="38"/>
      <c r="O562" s="38"/>
      <c r="P562" s="38">
        <f t="shared" si="129"/>
        <v>-100</v>
      </c>
      <c r="Q562" s="52"/>
    </row>
    <row r="563" spans="1:17" s="40" customFormat="1" ht="33.75">
      <c r="A563" s="71"/>
      <c r="B563" s="44" t="s">
        <v>1123</v>
      </c>
      <c r="C563" s="53" t="s">
        <v>1124</v>
      </c>
      <c r="D563" s="36"/>
      <c r="E563" s="36"/>
      <c r="F563" s="45"/>
      <c r="G563" s="45"/>
      <c r="H563" s="45"/>
      <c r="I563" s="51"/>
      <c r="J563" s="46">
        <v>536</v>
      </c>
      <c r="K563" s="52">
        <f t="shared" si="128"/>
        <v>5.9401116678267745E-5</v>
      </c>
      <c r="L563" s="46">
        <v>6112</v>
      </c>
      <c r="M563" s="52">
        <f>PRODUCT(L563,100,1/472586193)</f>
        <v>1.2933090493399157E-3</v>
      </c>
      <c r="N563" s="38"/>
      <c r="O563" s="38"/>
      <c r="P563" s="38">
        <f t="shared" ref="P563:P579" si="130">PRODUCT(H563-J563,100,1/J563)</f>
        <v>-100</v>
      </c>
      <c r="Q563" s="52">
        <f>PRODUCT(J563-L563,100,1/L563)</f>
        <v>-91.230366492146601</v>
      </c>
    </row>
    <row r="564" spans="1:17" s="40" customFormat="1" ht="33.75">
      <c r="A564" s="71"/>
      <c r="B564" s="44" t="s">
        <v>1125</v>
      </c>
      <c r="C564" s="53" t="s">
        <v>1126</v>
      </c>
      <c r="D564" s="36"/>
      <c r="E564" s="36"/>
      <c r="F564" s="45"/>
      <c r="G564" s="45"/>
      <c r="H564" s="45"/>
      <c r="I564" s="51"/>
      <c r="J564" s="46">
        <v>510</v>
      </c>
      <c r="K564" s="52">
        <f t="shared" si="128"/>
        <v>5.651971922745625E-5</v>
      </c>
      <c r="L564" s="46">
        <v>785</v>
      </c>
      <c r="M564" s="52">
        <f>PRODUCT(L564,100,1/472586193)</f>
        <v>1.6610726500848068E-4</v>
      </c>
      <c r="N564" s="38"/>
      <c r="O564" s="38"/>
      <c r="P564" s="38">
        <f t="shared" si="130"/>
        <v>-100</v>
      </c>
      <c r="Q564" s="52">
        <f>PRODUCT(J564-L564,100,1/L564)</f>
        <v>-35.031847133757957</v>
      </c>
    </row>
    <row r="565" spans="1:17" s="40" customFormat="1" ht="33.75">
      <c r="A565" s="71"/>
      <c r="B565" s="44" t="s">
        <v>1127</v>
      </c>
      <c r="C565" s="53" t="s">
        <v>1128</v>
      </c>
      <c r="D565" s="36"/>
      <c r="E565" s="36"/>
      <c r="F565" s="45"/>
      <c r="G565" s="45"/>
      <c r="H565" s="45"/>
      <c r="I565" s="51"/>
      <c r="J565" s="46">
        <v>510</v>
      </c>
      <c r="K565" s="52">
        <f t="shared" si="128"/>
        <v>5.651971922745625E-5</v>
      </c>
      <c r="L565" s="46"/>
      <c r="M565" s="52"/>
      <c r="N565" s="38"/>
      <c r="O565" s="38"/>
      <c r="P565" s="38">
        <f t="shared" si="130"/>
        <v>-100</v>
      </c>
      <c r="Q565" s="52"/>
    </row>
    <row r="566" spans="1:17" s="40" customFormat="1" ht="11.25">
      <c r="A566" s="71"/>
      <c r="B566" s="44" t="s">
        <v>1129</v>
      </c>
      <c r="C566" s="53" t="s">
        <v>1130</v>
      </c>
      <c r="D566" s="36"/>
      <c r="E566" s="36"/>
      <c r="F566" s="45"/>
      <c r="G566" s="45"/>
      <c r="H566" s="45"/>
      <c r="I566" s="51"/>
      <c r="J566" s="46">
        <v>500</v>
      </c>
      <c r="K566" s="52">
        <f t="shared" si="128"/>
        <v>5.5411489438682598E-5</v>
      </c>
      <c r="L566" s="46"/>
      <c r="M566" s="52"/>
      <c r="N566" s="38"/>
      <c r="O566" s="38"/>
      <c r="P566" s="38">
        <f t="shared" si="130"/>
        <v>-100</v>
      </c>
      <c r="Q566" s="52"/>
    </row>
    <row r="567" spans="1:17" s="40" customFormat="1" ht="22.5">
      <c r="A567" s="71"/>
      <c r="B567" s="44" t="s">
        <v>1131</v>
      </c>
      <c r="C567" s="53" t="s">
        <v>1132</v>
      </c>
      <c r="D567" s="36"/>
      <c r="E567" s="36"/>
      <c r="F567" s="45"/>
      <c r="G567" s="45"/>
      <c r="H567" s="45"/>
      <c r="I567" s="51"/>
      <c r="J567" s="46">
        <v>417</v>
      </c>
      <c r="K567" s="52">
        <f t="shared" si="128"/>
        <v>4.6213182191861288E-5</v>
      </c>
      <c r="L567" s="46"/>
      <c r="M567" s="52"/>
      <c r="N567" s="38"/>
      <c r="O567" s="38"/>
      <c r="P567" s="38">
        <f t="shared" si="130"/>
        <v>-100</v>
      </c>
      <c r="Q567" s="52"/>
    </row>
    <row r="568" spans="1:17" s="40" customFormat="1" ht="22.5">
      <c r="A568" s="71"/>
      <c r="B568" s="44" t="s">
        <v>1133</v>
      </c>
      <c r="C568" s="53" t="s">
        <v>1134</v>
      </c>
      <c r="D568" s="36"/>
      <c r="E568" s="36"/>
      <c r="F568" s="45"/>
      <c r="G568" s="45"/>
      <c r="H568" s="45"/>
      <c r="I568" s="51"/>
      <c r="J568" s="46">
        <v>356</v>
      </c>
      <c r="K568" s="52">
        <f t="shared" si="128"/>
        <v>3.9452980480342005E-5</v>
      </c>
      <c r="L568" s="46"/>
      <c r="M568" s="52"/>
      <c r="N568" s="38"/>
      <c r="O568" s="38"/>
      <c r="P568" s="38">
        <f t="shared" si="130"/>
        <v>-100</v>
      </c>
      <c r="Q568" s="52"/>
    </row>
    <row r="569" spans="1:17" s="40" customFormat="1" ht="33.75">
      <c r="A569" s="71"/>
      <c r="B569" s="44" t="s">
        <v>1135</v>
      </c>
      <c r="C569" s="53" t="s">
        <v>1136</v>
      </c>
      <c r="D569" s="36"/>
      <c r="E569" s="36"/>
      <c r="F569" s="45"/>
      <c r="G569" s="45"/>
      <c r="H569" s="45"/>
      <c r="I569" s="51"/>
      <c r="J569" s="46">
        <v>207</v>
      </c>
      <c r="K569" s="52">
        <f t="shared" si="128"/>
        <v>2.2940356627614596E-5</v>
      </c>
      <c r="L569" s="46"/>
      <c r="M569" s="52"/>
      <c r="N569" s="38"/>
      <c r="O569" s="38"/>
      <c r="P569" s="38">
        <f t="shared" si="130"/>
        <v>-100</v>
      </c>
      <c r="Q569" s="52"/>
    </row>
    <row r="570" spans="1:17" s="40" customFormat="1" ht="11.25">
      <c r="A570" s="71"/>
      <c r="B570" s="44" t="s">
        <v>1137</v>
      </c>
      <c r="C570" s="53" t="s">
        <v>1138</v>
      </c>
      <c r="D570" s="36"/>
      <c r="E570" s="36"/>
      <c r="F570" s="45"/>
      <c r="G570" s="45"/>
      <c r="H570" s="45"/>
      <c r="I570" s="51"/>
      <c r="J570" s="46">
        <v>181</v>
      </c>
      <c r="K570" s="52">
        <f t="shared" si="128"/>
        <v>2.0058959176803098E-5</v>
      </c>
      <c r="L570" s="46"/>
      <c r="M570" s="52"/>
      <c r="N570" s="38"/>
      <c r="O570" s="38"/>
      <c r="P570" s="38">
        <f t="shared" si="130"/>
        <v>-100</v>
      </c>
      <c r="Q570" s="52"/>
    </row>
    <row r="571" spans="1:17" s="40" customFormat="1" ht="33.75">
      <c r="A571" s="71"/>
      <c r="B571" s="44" t="s">
        <v>1139</v>
      </c>
      <c r="C571" s="53" t="s">
        <v>1140</v>
      </c>
      <c r="D571" s="36"/>
      <c r="E571" s="36"/>
      <c r="F571" s="45"/>
      <c r="G571" s="45"/>
      <c r="H571" s="45"/>
      <c r="I571" s="51"/>
      <c r="J571" s="46">
        <v>180</v>
      </c>
      <c r="K571" s="52">
        <f t="shared" si="128"/>
        <v>1.9948136197925733E-5</v>
      </c>
      <c r="L571" s="46"/>
      <c r="M571" s="52"/>
      <c r="N571" s="38"/>
      <c r="O571" s="38"/>
      <c r="P571" s="38">
        <f t="shared" si="130"/>
        <v>-100</v>
      </c>
      <c r="Q571" s="52"/>
    </row>
    <row r="572" spans="1:17" s="40" customFormat="1" ht="22.5">
      <c r="A572" s="71"/>
      <c r="B572" s="44" t="s">
        <v>1141</v>
      </c>
      <c r="C572" s="53" t="s">
        <v>1142</v>
      </c>
      <c r="D572" s="36"/>
      <c r="E572" s="36"/>
      <c r="F572" s="45"/>
      <c r="G572" s="45"/>
      <c r="H572" s="45"/>
      <c r="I572" s="51"/>
      <c r="J572" s="46">
        <v>180</v>
      </c>
      <c r="K572" s="52">
        <f t="shared" si="128"/>
        <v>1.9948136197925733E-5</v>
      </c>
      <c r="L572" s="48"/>
      <c r="M572" s="52"/>
      <c r="N572" s="38"/>
      <c r="O572" s="38"/>
      <c r="P572" s="38">
        <f t="shared" si="130"/>
        <v>-100</v>
      </c>
      <c r="Q572" s="52"/>
    </row>
    <row r="573" spans="1:17" s="40" customFormat="1" ht="22.5">
      <c r="A573" s="71"/>
      <c r="B573" s="44" t="s">
        <v>1143</v>
      </c>
      <c r="C573" s="53" t="s">
        <v>1144</v>
      </c>
      <c r="D573" s="36"/>
      <c r="E573" s="36"/>
      <c r="F573" s="45"/>
      <c r="G573" s="45"/>
      <c r="H573" s="45"/>
      <c r="I573" s="51"/>
      <c r="J573" s="46">
        <v>140</v>
      </c>
      <c r="K573" s="52">
        <f t="shared" si="128"/>
        <v>1.5515217042831126E-5</v>
      </c>
      <c r="L573" s="48"/>
      <c r="M573" s="52"/>
      <c r="N573" s="38"/>
      <c r="O573" s="38"/>
      <c r="P573" s="38">
        <f t="shared" si="130"/>
        <v>-100</v>
      </c>
      <c r="Q573" s="52"/>
    </row>
    <row r="574" spans="1:17" s="40" customFormat="1" ht="33.75">
      <c r="A574" s="71"/>
      <c r="B574" s="44" t="s">
        <v>1145</v>
      </c>
      <c r="C574" s="53" t="s">
        <v>1146</v>
      </c>
      <c r="D574" s="36"/>
      <c r="E574" s="36"/>
      <c r="F574" s="45"/>
      <c r="G574" s="45"/>
      <c r="H574" s="45"/>
      <c r="I574" s="51"/>
      <c r="J574" s="46">
        <v>125</v>
      </c>
      <c r="K574" s="52">
        <f t="shared" si="128"/>
        <v>1.385287235967065E-5</v>
      </c>
      <c r="L574" s="46"/>
      <c r="M574" s="52"/>
      <c r="N574" s="38"/>
      <c r="O574" s="38"/>
      <c r="P574" s="38">
        <f t="shared" si="130"/>
        <v>-100</v>
      </c>
      <c r="Q574" s="52"/>
    </row>
    <row r="575" spans="1:17" s="40" customFormat="1" ht="11.25">
      <c r="A575" s="71"/>
      <c r="B575" s="44" t="s">
        <v>1147</v>
      </c>
      <c r="C575" s="53" t="s">
        <v>1148</v>
      </c>
      <c r="D575" s="36"/>
      <c r="E575" s="36"/>
      <c r="F575" s="45"/>
      <c r="G575" s="45"/>
      <c r="H575" s="45"/>
      <c r="I575" s="51"/>
      <c r="J575" s="46">
        <v>88</v>
      </c>
      <c r="K575" s="52">
        <f t="shared" si="128"/>
        <v>9.7524221412081361E-6</v>
      </c>
      <c r="L575" s="46"/>
      <c r="M575" s="52"/>
      <c r="N575" s="38"/>
      <c r="O575" s="38"/>
      <c r="P575" s="38">
        <f t="shared" si="130"/>
        <v>-100</v>
      </c>
      <c r="Q575" s="52"/>
    </row>
    <row r="576" spans="1:17" s="40" customFormat="1" ht="33.75">
      <c r="A576" s="71"/>
      <c r="B576" s="44" t="s">
        <v>1149</v>
      </c>
      <c r="C576" s="53" t="s">
        <v>1150</v>
      </c>
      <c r="D576" s="36"/>
      <c r="E576" s="36"/>
      <c r="F576" s="45"/>
      <c r="G576" s="45"/>
      <c r="H576" s="45"/>
      <c r="I576" s="51"/>
      <c r="J576" s="46">
        <v>88</v>
      </c>
      <c r="K576" s="52">
        <f t="shared" si="128"/>
        <v>9.7524221412081361E-6</v>
      </c>
      <c r="L576" s="46"/>
      <c r="M576" s="52"/>
      <c r="N576" s="38"/>
      <c r="O576" s="38"/>
      <c r="P576" s="38">
        <f t="shared" si="130"/>
        <v>-100</v>
      </c>
      <c r="Q576" s="52"/>
    </row>
    <row r="577" spans="1:17" s="40" customFormat="1" ht="33.75">
      <c r="A577" s="71"/>
      <c r="B577" s="44" t="s">
        <v>1151</v>
      </c>
      <c r="C577" s="53" t="s">
        <v>1152</v>
      </c>
      <c r="D577" s="36"/>
      <c r="E577" s="36"/>
      <c r="F577" s="45"/>
      <c r="G577" s="45"/>
      <c r="H577" s="45"/>
      <c r="I577" s="51"/>
      <c r="J577" s="46">
        <v>84</v>
      </c>
      <c r="K577" s="52">
        <f t="shared" si="128"/>
        <v>9.3091302256986753E-6</v>
      </c>
      <c r="L577" s="48"/>
      <c r="M577" s="52"/>
      <c r="N577" s="38"/>
      <c r="O577" s="38"/>
      <c r="P577" s="38">
        <f t="shared" si="130"/>
        <v>-100</v>
      </c>
      <c r="Q577" s="52"/>
    </row>
    <row r="578" spans="1:17" s="40" customFormat="1" ht="33.75">
      <c r="A578" s="71"/>
      <c r="B578" s="44" t="s">
        <v>1153</v>
      </c>
      <c r="C578" s="53" t="s">
        <v>1154</v>
      </c>
      <c r="D578" s="36"/>
      <c r="E578" s="36"/>
      <c r="F578" s="45"/>
      <c r="G578" s="45"/>
      <c r="H578" s="45"/>
      <c r="I578" s="51"/>
      <c r="J578" s="46">
        <v>28</v>
      </c>
      <c r="K578" s="52">
        <f t="shared" si="128"/>
        <v>3.1030434085662255E-6</v>
      </c>
      <c r="L578" s="46"/>
      <c r="M578" s="52"/>
      <c r="N578" s="38"/>
      <c r="O578" s="38"/>
      <c r="P578" s="38">
        <f t="shared" si="130"/>
        <v>-100</v>
      </c>
      <c r="Q578" s="52"/>
    </row>
    <row r="579" spans="1:17" s="40" customFormat="1" ht="22.5">
      <c r="A579" s="72"/>
      <c r="B579" s="44" t="s">
        <v>1155</v>
      </c>
      <c r="C579" s="53" t="s">
        <v>1156</v>
      </c>
      <c r="D579" s="36"/>
      <c r="E579" s="36"/>
      <c r="F579" s="45"/>
      <c r="G579" s="45"/>
      <c r="H579" s="45"/>
      <c r="I579" s="51"/>
      <c r="J579" s="46">
        <v>27</v>
      </c>
      <c r="K579" s="52">
        <f t="shared" si="128"/>
        <v>2.9922204296888604E-6</v>
      </c>
      <c r="L579" s="46"/>
      <c r="M579" s="52"/>
      <c r="N579" s="38"/>
      <c r="O579" s="38"/>
      <c r="P579" s="38">
        <f t="shared" si="130"/>
        <v>-100</v>
      </c>
      <c r="Q579" s="52"/>
    </row>
    <row r="580" spans="1:17">
      <c r="F580" s="3"/>
      <c r="G580" s="3"/>
    </row>
    <row r="581" spans="1:17">
      <c r="F581" s="3"/>
      <c r="G581" s="3"/>
    </row>
    <row r="582" spans="1:17">
      <c r="F582" s="3"/>
      <c r="G582" s="3"/>
    </row>
    <row r="583" spans="1:17">
      <c r="F583" s="3"/>
      <c r="G583" s="3"/>
    </row>
    <row r="584" spans="1:17">
      <c r="F584" s="3"/>
      <c r="G584" s="3"/>
    </row>
    <row r="585" spans="1:17">
      <c r="F585" s="3"/>
      <c r="G585" s="3"/>
    </row>
    <row r="586" spans="1:17">
      <c r="F586" s="3"/>
      <c r="G586" s="3"/>
    </row>
    <row r="587" spans="1:17">
      <c r="F587" s="3"/>
      <c r="G587" s="3"/>
    </row>
    <row r="588" spans="1:17">
      <c r="F588" s="3"/>
      <c r="G588" s="3"/>
    </row>
    <row r="589" spans="1:17">
      <c r="F589" s="3"/>
      <c r="G589" s="3"/>
    </row>
    <row r="590" spans="1:17">
      <c r="F590" s="3"/>
      <c r="G590" s="3"/>
    </row>
    <row r="591" spans="1:17">
      <c r="F591" s="3"/>
      <c r="G591" s="3"/>
    </row>
    <row r="592" spans="1:17">
      <c r="F592" s="3"/>
      <c r="G592" s="3"/>
    </row>
    <row r="593" spans="6:7">
      <c r="F593" s="3"/>
      <c r="G593" s="3"/>
    </row>
    <row r="594" spans="6:7">
      <c r="F594" s="3"/>
      <c r="G594" s="3"/>
    </row>
    <row r="595" spans="6:7">
      <c r="F595" s="3"/>
      <c r="G595" s="3"/>
    </row>
    <row r="596" spans="6:7">
      <c r="F596" s="3"/>
      <c r="G596" s="3"/>
    </row>
    <row r="597" spans="6:7">
      <c r="F597" s="3"/>
      <c r="G597" s="3"/>
    </row>
    <row r="598" spans="6:7">
      <c r="F598" s="3"/>
      <c r="G598" s="3"/>
    </row>
    <row r="599" spans="6:7">
      <c r="F599" s="3"/>
      <c r="G599" s="3"/>
    </row>
    <row r="600" spans="6:7">
      <c r="F600" s="3"/>
      <c r="G600" s="3"/>
    </row>
    <row r="601" spans="6:7">
      <c r="F601" s="3"/>
      <c r="G601" s="3"/>
    </row>
    <row r="602" spans="6:7">
      <c r="F602" s="3"/>
      <c r="G602" s="3"/>
    </row>
    <row r="603" spans="6:7">
      <c r="F603" s="3"/>
      <c r="G603" s="3"/>
    </row>
    <row r="604" spans="6:7">
      <c r="F604" s="3"/>
      <c r="G604" s="3"/>
    </row>
    <row r="605" spans="6:7">
      <c r="F605" s="3"/>
      <c r="G605" s="3"/>
    </row>
    <row r="606" spans="6:7">
      <c r="F606" s="3"/>
      <c r="G606" s="3"/>
    </row>
    <row r="607" spans="6:7">
      <c r="F607" s="3"/>
      <c r="G607" s="3"/>
    </row>
    <row r="608" spans="6:7">
      <c r="F608" s="3"/>
      <c r="G608" s="3"/>
    </row>
    <row r="609" spans="6:7">
      <c r="F609" s="3"/>
      <c r="G609" s="3"/>
    </row>
    <row r="610" spans="6:7">
      <c r="F610" s="3"/>
      <c r="G610" s="3"/>
    </row>
    <row r="611" spans="6:7">
      <c r="F611" s="3"/>
      <c r="G611" s="3"/>
    </row>
    <row r="612" spans="6:7">
      <c r="F612" s="3"/>
      <c r="G612" s="3"/>
    </row>
    <row r="613" spans="6:7">
      <c r="F613" s="3"/>
      <c r="G613" s="3"/>
    </row>
    <row r="614" spans="6:7">
      <c r="F614" s="3"/>
      <c r="G614" s="3"/>
    </row>
    <row r="615" spans="6:7">
      <c r="F615" s="3"/>
      <c r="G615" s="3"/>
    </row>
    <row r="616" spans="6:7">
      <c r="F616" s="3"/>
      <c r="G616" s="3"/>
    </row>
    <row r="617" spans="6:7">
      <c r="F617" s="3"/>
      <c r="G617" s="3"/>
    </row>
    <row r="618" spans="6:7">
      <c r="F618" s="3"/>
      <c r="G618" s="3"/>
    </row>
    <row r="619" spans="6:7">
      <c r="F619" s="3"/>
      <c r="G619" s="3"/>
    </row>
    <row r="620" spans="6:7">
      <c r="F620" s="3"/>
      <c r="G620" s="3"/>
    </row>
    <row r="621" spans="6:7">
      <c r="F621" s="3"/>
      <c r="G621" s="3"/>
    </row>
    <row r="622" spans="6:7">
      <c r="F622" s="3"/>
      <c r="G622" s="3"/>
    </row>
    <row r="623" spans="6:7">
      <c r="F623" s="3"/>
      <c r="G623" s="3"/>
    </row>
    <row r="624" spans="6:7">
      <c r="F624" s="3"/>
      <c r="G624" s="3"/>
    </row>
    <row r="625" spans="6:7">
      <c r="F625" s="3"/>
      <c r="G625" s="3"/>
    </row>
    <row r="626" spans="6:7">
      <c r="F626" s="3"/>
      <c r="G626" s="3"/>
    </row>
    <row r="627" spans="6:7">
      <c r="F627" s="3"/>
      <c r="G627" s="3"/>
    </row>
    <row r="628" spans="6:7">
      <c r="F628" s="3"/>
      <c r="G628" s="3"/>
    </row>
    <row r="629" spans="6:7">
      <c r="F629" s="3"/>
      <c r="G629" s="3"/>
    </row>
    <row r="630" spans="6:7">
      <c r="F630" s="3"/>
      <c r="G630" s="3"/>
    </row>
    <row r="631" spans="6:7">
      <c r="F631" s="3"/>
      <c r="G631" s="3"/>
    </row>
    <row r="632" spans="6:7">
      <c r="F632" s="3"/>
      <c r="G632" s="3"/>
    </row>
    <row r="633" spans="6:7">
      <c r="F633" s="3"/>
      <c r="G633" s="3"/>
    </row>
    <row r="634" spans="6:7">
      <c r="F634" s="3"/>
      <c r="G634" s="3"/>
    </row>
    <row r="635" spans="6:7">
      <c r="F635" s="3"/>
      <c r="G635" s="3"/>
    </row>
    <row r="636" spans="6:7">
      <c r="F636" s="3"/>
      <c r="G636" s="3"/>
    </row>
    <row r="637" spans="6:7">
      <c r="F637" s="3"/>
      <c r="G637" s="3"/>
    </row>
    <row r="638" spans="6:7">
      <c r="F638" s="3"/>
      <c r="G638" s="3"/>
    </row>
    <row r="639" spans="6:7">
      <c r="F639" s="3"/>
      <c r="G639" s="3"/>
    </row>
    <row r="640" spans="6:7">
      <c r="F640" s="3"/>
      <c r="G640" s="3"/>
    </row>
    <row r="641" spans="6:7">
      <c r="F641" s="3"/>
      <c r="G641" s="3"/>
    </row>
    <row r="642" spans="6:7">
      <c r="F642" s="3"/>
      <c r="G642" s="3"/>
    </row>
    <row r="643" spans="6:7">
      <c r="F643" s="3"/>
      <c r="G643" s="3"/>
    </row>
    <row r="644" spans="6:7">
      <c r="F644" s="3"/>
      <c r="G644" s="3"/>
    </row>
    <row r="645" spans="6:7">
      <c r="F645" s="3"/>
      <c r="G645" s="3"/>
    </row>
    <row r="646" spans="6:7">
      <c r="F646" s="3"/>
      <c r="G646" s="3"/>
    </row>
    <row r="647" spans="6:7">
      <c r="F647" s="3"/>
      <c r="G647" s="3"/>
    </row>
    <row r="648" spans="6:7">
      <c r="F648" s="3"/>
      <c r="G648" s="3"/>
    </row>
    <row r="649" spans="6:7">
      <c r="F649" s="3"/>
      <c r="G649" s="3"/>
    </row>
    <row r="650" spans="6:7">
      <c r="F650" s="3"/>
      <c r="G650" s="3"/>
    </row>
    <row r="651" spans="6:7">
      <c r="F651" s="3"/>
      <c r="G651" s="3"/>
    </row>
    <row r="652" spans="6:7">
      <c r="F652" s="3"/>
      <c r="G652" s="3"/>
    </row>
    <row r="653" spans="6:7">
      <c r="F653" s="3"/>
      <c r="G653" s="3"/>
    </row>
    <row r="654" spans="6:7">
      <c r="F654" s="3"/>
      <c r="G654" s="3"/>
    </row>
    <row r="655" spans="6:7">
      <c r="F655" s="3"/>
      <c r="G655" s="3"/>
    </row>
    <row r="656" spans="6:7">
      <c r="F656" s="3"/>
      <c r="G656" s="3"/>
    </row>
    <row r="657" spans="6:7">
      <c r="F657" s="3"/>
      <c r="G657" s="3"/>
    </row>
    <row r="658" spans="6:7">
      <c r="F658" s="3"/>
      <c r="G658" s="3"/>
    </row>
    <row r="659" spans="6:7">
      <c r="F659" s="3"/>
      <c r="G659" s="3"/>
    </row>
    <row r="660" spans="6:7">
      <c r="F660" s="3"/>
      <c r="G660" s="3"/>
    </row>
    <row r="661" spans="6:7">
      <c r="F661" s="3"/>
      <c r="G661" s="3"/>
    </row>
    <row r="662" spans="6:7">
      <c r="F662" s="3"/>
      <c r="G662" s="3"/>
    </row>
    <row r="663" spans="6:7">
      <c r="F663" s="3"/>
      <c r="G663" s="3"/>
    </row>
    <row r="664" spans="6:7">
      <c r="F664" s="3"/>
      <c r="G664" s="3"/>
    </row>
    <row r="665" spans="6:7">
      <c r="F665" s="3"/>
      <c r="G665" s="3"/>
    </row>
    <row r="666" spans="6:7">
      <c r="F666" s="3"/>
      <c r="G666" s="3"/>
    </row>
    <row r="667" spans="6:7">
      <c r="F667" s="3"/>
      <c r="G667" s="3"/>
    </row>
    <row r="668" spans="6:7">
      <c r="F668" s="3"/>
      <c r="G668" s="3"/>
    </row>
    <row r="669" spans="6:7">
      <c r="F669" s="3"/>
      <c r="G669" s="3"/>
    </row>
    <row r="670" spans="6:7">
      <c r="F670" s="3"/>
      <c r="G670" s="3"/>
    </row>
    <row r="671" spans="6:7">
      <c r="F671" s="3"/>
      <c r="G671" s="3"/>
    </row>
    <row r="672" spans="6:7">
      <c r="F672" s="3"/>
      <c r="G672" s="3"/>
    </row>
    <row r="673" spans="6:7">
      <c r="F673" s="3"/>
      <c r="G673" s="3"/>
    </row>
    <row r="674" spans="6:7">
      <c r="F674" s="3"/>
      <c r="G674" s="3"/>
    </row>
    <row r="675" spans="6:7">
      <c r="F675" s="3"/>
      <c r="G675" s="3"/>
    </row>
    <row r="676" spans="6:7">
      <c r="F676" s="3"/>
      <c r="G676" s="3"/>
    </row>
    <row r="677" spans="6:7">
      <c r="F677" s="3"/>
      <c r="G677" s="3"/>
    </row>
    <row r="678" spans="6:7">
      <c r="F678" s="3"/>
      <c r="G678" s="3"/>
    </row>
    <row r="679" spans="6:7">
      <c r="F679" s="3"/>
      <c r="G679" s="3"/>
    </row>
    <row r="680" spans="6:7">
      <c r="F680" s="3"/>
      <c r="G680" s="3"/>
    </row>
    <row r="681" spans="6:7">
      <c r="F681" s="3"/>
      <c r="G681" s="3"/>
    </row>
    <row r="682" spans="6:7">
      <c r="F682" s="3"/>
      <c r="G682" s="3"/>
    </row>
    <row r="683" spans="6:7">
      <c r="F683" s="3"/>
      <c r="G683" s="3"/>
    </row>
    <row r="684" spans="6:7">
      <c r="F684" s="3"/>
      <c r="G684" s="3"/>
    </row>
    <row r="685" spans="6:7">
      <c r="F685" s="3"/>
      <c r="G685" s="3"/>
    </row>
    <row r="686" spans="6:7">
      <c r="F686" s="3"/>
      <c r="G686" s="3"/>
    </row>
    <row r="687" spans="6:7">
      <c r="F687" s="3"/>
      <c r="G687" s="3"/>
    </row>
    <row r="688" spans="6:7">
      <c r="F688" s="3"/>
      <c r="G688" s="3"/>
    </row>
    <row r="689" spans="6:7">
      <c r="F689" s="3"/>
      <c r="G689" s="3"/>
    </row>
    <row r="690" spans="6:7">
      <c r="F690" s="3"/>
      <c r="G690" s="3"/>
    </row>
    <row r="691" spans="6:7">
      <c r="F691" s="3"/>
      <c r="G691" s="3"/>
    </row>
    <row r="692" spans="6:7">
      <c r="F692" s="3"/>
      <c r="G692" s="3"/>
    </row>
    <row r="693" spans="6:7">
      <c r="F693" s="3"/>
      <c r="G693" s="3"/>
    </row>
    <row r="694" spans="6:7">
      <c r="F694" s="3"/>
      <c r="G694" s="3"/>
    </row>
    <row r="695" spans="6:7">
      <c r="F695" s="3"/>
      <c r="G695" s="3"/>
    </row>
    <row r="696" spans="6:7">
      <c r="F696" s="3"/>
      <c r="G696" s="3"/>
    </row>
    <row r="697" spans="6:7">
      <c r="F697" s="3"/>
      <c r="G697" s="3"/>
    </row>
    <row r="698" spans="6:7">
      <c r="F698" s="3"/>
      <c r="G698" s="3"/>
    </row>
    <row r="699" spans="6:7">
      <c r="F699" s="3"/>
      <c r="G699" s="3"/>
    </row>
    <row r="700" spans="6:7">
      <c r="F700" s="3"/>
      <c r="G700" s="3"/>
    </row>
    <row r="701" spans="6:7">
      <c r="F701" s="3"/>
      <c r="G701" s="3"/>
    </row>
    <row r="702" spans="6:7">
      <c r="F702" s="3"/>
      <c r="G702" s="3"/>
    </row>
    <row r="703" spans="6:7">
      <c r="F703" s="3"/>
      <c r="G703" s="3"/>
    </row>
    <row r="734" spans="6:7">
      <c r="F734" s="33"/>
      <c r="G734" s="33"/>
    </row>
    <row r="735" spans="6:7">
      <c r="F735" s="33"/>
      <c r="G735" s="33"/>
    </row>
    <row r="736" spans="6:7">
      <c r="F736" s="33"/>
      <c r="G736" s="33"/>
    </row>
    <row r="737" spans="6:7">
      <c r="F737" s="33"/>
      <c r="G737" s="33"/>
    </row>
    <row r="738" spans="6:7">
      <c r="F738" s="33"/>
      <c r="G738" s="33"/>
    </row>
    <row r="739" spans="6:7">
      <c r="F739" s="33"/>
      <c r="G739" s="33"/>
    </row>
    <row r="740" spans="6:7">
      <c r="F740" s="33"/>
      <c r="G740" s="33"/>
    </row>
    <row r="741" spans="6:7">
      <c r="F741" s="33"/>
      <c r="G741" s="33"/>
    </row>
    <row r="742" spans="6:7">
      <c r="F742" s="33"/>
      <c r="G742" s="33"/>
    </row>
    <row r="743" spans="6:7">
      <c r="F743" s="33"/>
      <c r="G743" s="33"/>
    </row>
    <row r="744" spans="6:7">
      <c r="F744" s="33"/>
      <c r="G744" s="33"/>
    </row>
    <row r="745" spans="6:7">
      <c r="F745" s="33"/>
      <c r="G745" s="33"/>
    </row>
    <row r="746" spans="6:7">
      <c r="F746" s="33"/>
      <c r="G746" s="33"/>
    </row>
    <row r="747" spans="6:7">
      <c r="F747" s="33"/>
      <c r="G747" s="33"/>
    </row>
    <row r="748" spans="6:7">
      <c r="F748" s="33"/>
      <c r="G748" s="33"/>
    </row>
    <row r="749" spans="6:7">
      <c r="F749" s="33"/>
      <c r="G749" s="33"/>
    </row>
    <row r="750" spans="6:7">
      <c r="F750" s="33"/>
      <c r="G750" s="33"/>
    </row>
    <row r="751" spans="6:7">
      <c r="F751" s="33"/>
      <c r="G751" s="33"/>
    </row>
    <row r="752" spans="6:7">
      <c r="F752" s="33"/>
      <c r="G752" s="33"/>
    </row>
    <row r="753" spans="6:7">
      <c r="F753" s="33"/>
      <c r="G753" s="33"/>
    </row>
    <row r="754" spans="6:7">
      <c r="F754" s="33"/>
      <c r="G754" s="33"/>
    </row>
    <row r="755" spans="6:7">
      <c r="F755" s="33"/>
      <c r="G755" s="33"/>
    </row>
    <row r="756" spans="6:7">
      <c r="F756" s="33"/>
      <c r="G756" s="33"/>
    </row>
    <row r="757" spans="6:7">
      <c r="F757" s="33"/>
      <c r="G757" s="33"/>
    </row>
    <row r="758" spans="6:7">
      <c r="F758" s="33"/>
      <c r="G758" s="33"/>
    </row>
    <row r="759" spans="6:7">
      <c r="F759" s="33"/>
      <c r="G759" s="33"/>
    </row>
    <row r="760" spans="6:7">
      <c r="F760" s="33"/>
      <c r="G760" s="33"/>
    </row>
    <row r="761" spans="6:7">
      <c r="F761" s="33"/>
      <c r="G761" s="33"/>
    </row>
    <row r="762" spans="6:7">
      <c r="F762" s="33"/>
      <c r="G762" s="33"/>
    </row>
    <row r="763" spans="6:7">
      <c r="F763" s="33"/>
      <c r="G763" s="33"/>
    </row>
    <row r="764" spans="6:7">
      <c r="F764" s="33"/>
      <c r="G764" s="33"/>
    </row>
    <row r="765" spans="6:7">
      <c r="F765" s="33"/>
      <c r="G765" s="33"/>
    </row>
    <row r="766" spans="6:7">
      <c r="F766" s="33"/>
      <c r="G766" s="33"/>
    </row>
    <row r="767" spans="6:7">
      <c r="F767" s="33"/>
      <c r="G767" s="33"/>
    </row>
    <row r="768" spans="6:7">
      <c r="F768" s="33"/>
      <c r="G768" s="33"/>
    </row>
    <row r="769" spans="6:7">
      <c r="F769" s="33"/>
      <c r="G769" s="33"/>
    </row>
    <row r="770" spans="6:7">
      <c r="F770" s="33"/>
      <c r="G770" s="33"/>
    </row>
    <row r="771" spans="6:7">
      <c r="F771" s="33"/>
      <c r="G771" s="33"/>
    </row>
    <row r="772" spans="6:7">
      <c r="F772" s="33"/>
      <c r="G772" s="33"/>
    </row>
    <row r="773" spans="6:7">
      <c r="F773" s="33"/>
      <c r="G773" s="33"/>
    </row>
    <row r="774" spans="6:7">
      <c r="F774" s="33"/>
      <c r="G774" s="33"/>
    </row>
    <row r="775" spans="6:7">
      <c r="F775" s="33"/>
      <c r="G775" s="33"/>
    </row>
    <row r="776" spans="6:7">
      <c r="F776" s="33"/>
      <c r="G776" s="33"/>
    </row>
    <row r="777" spans="6:7">
      <c r="F777" s="33"/>
      <c r="G777" s="33"/>
    </row>
    <row r="778" spans="6:7">
      <c r="F778" s="33"/>
      <c r="G778" s="33"/>
    </row>
    <row r="779" spans="6:7">
      <c r="F779" s="33"/>
      <c r="G779" s="33"/>
    </row>
    <row r="780" spans="6:7">
      <c r="F780" s="33"/>
      <c r="G780" s="33"/>
    </row>
    <row r="781" spans="6:7">
      <c r="F781" s="33"/>
      <c r="G781" s="33"/>
    </row>
    <row r="782" spans="6:7">
      <c r="F782" s="33"/>
      <c r="G782" s="33"/>
    </row>
    <row r="783" spans="6:7">
      <c r="F783" s="33"/>
      <c r="G783" s="33"/>
    </row>
    <row r="784" spans="6:7">
      <c r="F784" s="33"/>
      <c r="G784" s="33"/>
    </row>
    <row r="785" spans="6:7">
      <c r="F785" s="33"/>
      <c r="G785" s="33"/>
    </row>
    <row r="786" spans="6:7">
      <c r="F786" s="33"/>
      <c r="G786" s="33"/>
    </row>
    <row r="787" spans="6:7">
      <c r="F787" s="33"/>
      <c r="G787" s="33"/>
    </row>
    <row r="788" spans="6:7">
      <c r="F788" s="33"/>
      <c r="G788" s="33"/>
    </row>
    <row r="789" spans="6:7">
      <c r="F789" s="33"/>
      <c r="G789" s="33"/>
    </row>
    <row r="790" spans="6:7">
      <c r="F790" s="33"/>
      <c r="G790" s="33"/>
    </row>
    <row r="791" spans="6:7">
      <c r="F791" s="33"/>
      <c r="G791" s="33"/>
    </row>
    <row r="792" spans="6:7">
      <c r="F792" s="33"/>
      <c r="G792" s="33"/>
    </row>
    <row r="793" spans="6:7">
      <c r="F793" s="33"/>
      <c r="G793" s="33"/>
    </row>
    <row r="794" spans="6:7">
      <c r="F794" s="33"/>
      <c r="G794" s="33"/>
    </row>
    <row r="795" spans="6:7">
      <c r="F795" s="33"/>
      <c r="G795" s="33"/>
    </row>
    <row r="796" spans="6:7">
      <c r="F796" s="33"/>
      <c r="G796" s="33"/>
    </row>
    <row r="797" spans="6:7">
      <c r="F797" s="33"/>
      <c r="G797" s="33"/>
    </row>
    <row r="798" spans="6:7">
      <c r="F798" s="33"/>
      <c r="G798" s="33"/>
    </row>
    <row r="799" spans="6:7">
      <c r="F799" s="33"/>
      <c r="G799" s="33"/>
    </row>
    <row r="800" spans="6:7">
      <c r="F800" s="33"/>
      <c r="G800" s="33"/>
    </row>
    <row r="801" spans="6:7">
      <c r="F801" s="33"/>
      <c r="G801" s="33"/>
    </row>
    <row r="802" spans="6:7">
      <c r="F802" s="33"/>
      <c r="G802" s="33"/>
    </row>
    <row r="803" spans="6:7">
      <c r="F803" s="33"/>
      <c r="G803" s="33"/>
    </row>
    <row r="804" spans="6:7">
      <c r="F804" s="33"/>
      <c r="G804" s="33"/>
    </row>
    <row r="805" spans="6:7">
      <c r="F805" s="33"/>
      <c r="G805" s="33"/>
    </row>
    <row r="806" spans="6:7">
      <c r="F806" s="33"/>
      <c r="G806" s="33"/>
    </row>
    <row r="807" spans="6:7">
      <c r="F807" s="33"/>
      <c r="G807" s="33"/>
    </row>
    <row r="808" spans="6:7">
      <c r="F808" s="33"/>
      <c r="G808" s="33"/>
    </row>
    <row r="809" spans="6:7">
      <c r="F809" s="33"/>
      <c r="G809" s="33"/>
    </row>
    <row r="810" spans="6:7">
      <c r="F810" s="33"/>
      <c r="G810" s="33"/>
    </row>
    <row r="811" spans="6:7">
      <c r="F811" s="33"/>
      <c r="G811" s="33"/>
    </row>
    <row r="812" spans="6:7">
      <c r="F812" s="33"/>
      <c r="G812" s="33"/>
    </row>
    <row r="813" spans="6:7">
      <c r="F813" s="33"/>
      <c r="G813" s="33"/>
    </row>
    <row r="814" spans="6:7">
      <c r="F814" s="33"/>
      <c r="G814" s="33"/>
    </row>
    <row r="815" spans="6:7">
      <c r="F815" s="33"/>
      <c r="G815" s="33"/>
    </row>
    <row r="816" spans="6:7">
      <c r="F816" s="33"/>
      <c r="G816" s="33"/>
    </row>
    <row r="817" spans="6:7">
      <c r="F817" s="33"/>
      <c r="G817" s="33"/>
    </row>
    <row r="818" spans="6:7">
      <c r="F818" s="33"/>
      <c r="G818" s="33"/>
    </row>
    <row r="819" spans="6:7">
      <c r="F819" s="33"/>
      <c r="G819" s="33"/>
    </row>
    <row r="820" spans="6:7">
      <c r="F820" s="33"/>
      <c r="G820" s="33"/>
    </row>
    <row r="821" spans="6:7">
      <c r="F821" s="33"/>
      <c r="G821" s="33"/>
    </row>
    <row r="822" spans="6:7">
      <c r="F822" s="33"/>
      <c r="G822" s="33"/>
    </row>
    <row r="823" spans="6:7">
      <c r="F823" s="33"/>
      <c r="G823" s="33"/>
    </row>
    <row r="824" spans="6:7">
      <c r="F824" s="33"/>
      <c r="G824" s="33"/>
    </row>
    <row r="825" spans="6:7">
      <c r="F825" s="33"/>
      <c r="G825" s="33"/>
    </row>
    <row r="826" spans="6:7">
      <c r="F826" s="33"/>
      <c r="G826" s="33"/>
    </row>
    <row r="827" spans="6:7">
      <c r="F827" s="33"/>
      <c r="G827" s="33"/>
    </row>
    <row r="828" spans="6:7">
      <c r="F828" s="33"/>
      <c r="G828" s="33"/>
    </row>
    <row r="829" spans="6:7">
      <c r="F829" s="33"/>
      <c r="G829" s="33"/>
    </row>
    <row r="830" spans="6:7">
      <c r="F830" s="33"/>
      <c r="G830" s="33"/>
    </row>
    <row r="831" spans="6:7">
      <c r="F831" s="33"/>
      <c r="G831" s="33"/>
    </row>
    <row r="832" spans="6:7">
      <c r="F832" s="33"/>
      <c r="G832" s="33"/>
    </row>
    <row r="833" spans="6:7">
      <c r="F833" s="33"/>
      <c r="G833" s="33"/>
    </row>
    <row r="834" spans="6:7">
      <c r="F834" s="33"/>
      <c r="G834" s="33"/>
    </row>
    <row r="835" spans="6:7">
      <c r="F835" s="33"/>
      <c r="G835" s="33"/>
    </row>
    <row r="836" spans="6:7">
      <c r="F836" s="33"/>
      <c r="G836" s="33"/>
    </row>
    <row r="837" spans="6:7">
      <c r="F837" s="33"/>
      <c r="G837" s="33"/>
    </row>
    <row r="838" spans="6:7">
      <c r="F838" s="33"/>
      <c r="G838" s="33"/>
    </row>
    <row r="839" spans="6:7">
      <c r="F839" s="33"/>
      <c r="G839" s="33"/>
    </row>
    <row r="840" spans="6:7">
      <c r="F840" s="33"/>
      <c r="G840" s="33"/>
    </row>
    <row r="841" spans="6:7">
      <c r="F841" s="33"/>
      <c r="G841" s="33"/>
    </row>
    <row r="842" spans="6:7">
      <c r="F842" s="33"/>
      <c r="G842" s="33"/>
    </row>
    <row r="843" spans="6:7">
      <c r="F843" s="33"/>
      <c r="G843" s="33"/>
    </row>
    <row r="844" spans="6:7">
      <c r="F844" s="33"/>
      <c r="G844" s="33"/>
    </row>
    <row r="845" spans="6:7">
      <c r="F845" s="33"/>
      <c r="G845" s="33"/>
    </row>
  </sheetData>
  <mergeCells count="11">
    <mergeCell ref="A405:A579"/>
    <mergeCell ref="A1:Q1"/>
    <mergeCell ref="A3:A5"/>
    <mergeCell ref="B3:B5"/>
    <mergeCell ref="C3:C4"/>
    <mergeCell ref="D3:E3"/>
    <mergeCell ref="F3:G3"/>
    <mergeCell ref="H3:I3"/>
    <mergeCell ref="J3:K3"/>
    <mergeCell ref="L3:M3"/>
    <mergeCell ref="N4:Q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BFA58-0E94-4E63-ACB5-41F8CF759D92}">
  <dimension ref="A1:Q988"/>
  <sheetViews>
    <sheetView workbookViewId="0">
      <selection sqref="A1:XFD1048576"/>
    </sheetView>
  </sheetViews>
  <sheetFormatPr defaultColWidth="22.7109375" defaultRowHeight="13.5"/>
  <cols>
    <col min="1" max="1" width="3.140625" style="1" bestFit="1" customWidth="1"/>
    <col min="2" max="2" width="4.7109375" style="1" bestFit="1" customWidth="1"/>
    <col min="3" max="3" width="55.5703125" style="1" customWidth="1"/>
    <col min="4" max="4" width="10.28515625" style="1" bestFit="1" customWidth="1"/>
    <col min="5" max="5" width="8.7109375" style="1" bestFit="1" customWidth="1"/>
    <col min="6" max="6" width="9.5703125" style="1" bestFit="1" customWidth="1"/>
    <col min="7" max="7" width="8.7109375" style="1" bestFit="1" customWidth="1"/>
    <col min="8" max="8" width="9.5703125" style="1" customWidth="1"/>
    <col min="9" max="9" width="8.7109375" style="1" customWidth="1"/>
    <col min="10" max="10" width="9.5703125" style="1" customWidth="1"/>
    <col min="11" max="11" width="8.7109375" style="1" customWidth="1"/>
    <col min="12" max="12" width="9.5703125" style="1" customWidth="1"/>
    <col min="13" max="13" width="8.7109375" style="1" customWidth="1"/>
    <col min="14" max="17" width="8.28515625" style="1" customWidth="1"/>
    <col min="18" max="256" width="22.7109375" style="1"/>
    <col min="257" max="257" width="3.140625" style="1" bestFit="1" customWidth="1"/>
    <col min="258" max="258" width="4.7109375" style="1" bestFit="1" customWidth="1"/>
    <col min="259" max="259" width="55.5703125" style="1" customWidth="1"/>
    <col min="260" max="260" width="10.28515625" style="1" bestFit="1" customWidth="1"/>
    <col min="261" max="261" width="8.7109375" style="1" bestFit="1" customWidth="1"/>
    <col min="262" max="262" width="9.5703125" style="1" bestFit="1" customWidth="1"/>
    <col min="263" max="263" width="8.7109375" style="1" bestFit="1" customWidth="1"/>
    <col min="264" max="264" width="9.5703125" style="1" customWidth="1"/>
    <col min="265" max="265" width="8.7109375" style="1" customWidth="1"/>
    <col min="266" max="266" width="9.5703125" style="1" customWidth="1"/>
    <col min="267" max="267" width="8.7109375" style="1" customWidth="1"/>
    <col min="268" max="268" width="9.5703125" style="1" customWidth="1"/>
    <col min="269" max="269" width="8.7109375" style="1" customWidth="1"/>
    <col min="270" max="273" width="8.28515625" style="1" customWidth="1"/>
    <col min="274" max="512" width="22.7109375" style="1"/>
    <col min="513" max="513" width="3.140625" style="1" bestFit="1" customWidth="1"/>
    <col min="514" max="514" width="4.7109375" style="1" bestFit="1" customWidth="1"/>
    <col min="515" max="515" width="55.5703125" style="1" customWidth="1"/>
    <col min="516" max="516" width="10.28515625" style="1" bestFit="1" customWidth="1"/>
    <col min="517" max="517" width="8.7109375" style="1" bestFit="1" customWidth="1"/>
    <col min="518" max="518" width="9.5703125" style="1" bestFit="1" customWidth="1"/>
    <col min="519" max="519" width="8.7109375" style="1" bestFit="1" customWidth="1"/>
    <col min="520" max="520" width="9.5703125" style="1" customWidth="1"/>
    <col min="521" max="521" width="8.7109375" style="1" customWidth="1"/>
    <col min="522" max="522" width="9.5703125" style="1" customWidth="1"/>
    <col min="523" max="523" width="8.7109375" style="1" customWidth="1"/>
    <col min="524" max="524" width="9.5703125" style="1" customWidth="1"/>
    <col min="525" max="525" width="8.7109375" style="1" customWidth="1"/>
    <col min="526" max="529" width="8.28515625" style="1" customWidth="1"/>
    <col min="530" max="768" width="22.7109375" style="1"/>
    <col min="769" max="769" width="3.140625" style="1" bestFit="1" customWidth="1"/>
    <col min="770" max="770" width="4.7109375" style="1" bestFit="1" customWidth="1"/>
    <col min="771" max="771" width="55.5703125" style="1" customWidth="1"/>
    <col min="772" max="772" width="10.28515625" style="1" bestFit="1" customWidth="1"/>
    <col min="773" max="773" width="8.7109375" style="1" bestFit="1" customWidth="1"/>
    <col min="774" max="774" width="9.5703125" style="1" bestFit="1" customWidth="1"/>
    <col min="775" max="775" width="8.7109375" style="1" bestFit="1" customWidth="1"/>
    <col min="776" max="776" width="9.5703125" style="1" customWidth="1"/>
    <col min="777" max="777" width="8.7109375" style="1" customWidth="1"/>
    <col min="778" max="778" width="9.5703125" style="1" customWidth="1"/>
    <col min="779" max="779" width="8.7109375" style="1" customWidth="1"/>
    <col min="780" max="780" width="9.5703125" style="1" customWidth="1"/>
    <col min="781" max="781" width="8.7109375" style="1" customWidth="1"/>
    <col min="782" max="785" width="8.28515625" style="1" customWidth="1"/>
    <col min="786" max="1024" width="22.7109375" style="1"/>
    <col min="1025" max="1025" width="3.140625" style="1" bestFit="1" customWidth="1"/>
    <col min="1026" max="1026" width="4.7109375" style="1" bestFit="1" customWidth="1"/>
    <col min="1027" max="1027" width="55.5703125" style="1" customWidth="1"/>
    <col min="1028" max="1028" width="10.28515625" style="1" bestFit="1" customWidth="1"/>
    <col min="1029" max="1029" width="8.7109375" style="1" bestFit="1" customWidth="1"/>
    <col min="1030" max="1030" width="9.5703125" style="1" bestFit="1" customWidth="1"/>
    <col min="1031" max="1031" width="8.7109375" style="1" bestFit="1" customWidth="1"/>
    <col min="1032" max="1032" width="9.5703125" style="1" customWidth="1"/>
    <col min="1033" max="1033" width="8.7109375" style="1" customWidth="1"/>
    <col min="1034" max="1034" width="9.5703125" style="1" customWidth="1"/>
    <col min="1035" max="1035" width="8.7109375" style="1" customWidth="1"/>
    <col min="1036" max="1036" width="9.5703125" style="1" customWidth="1"/>
    <col min="1037" max="1037" width="8.7109375" style="1" customWidth="1"/>
    <col min="1038" max="1041" width="8.28515625" style="1" customWidth="1"/>
    <col min="1042" max="1280" width="22.7109375" style="1"/>
    <col min="1281" max="1281" width="3.140625" style="1" bestFit="1" customWidth="1"/>
    <col min="1282" max="1282" width="4.7109375" style="1" bestFit="1" customWidth="1"/>
    <col min="1283" max="1283" width="55.5703125" style="1" customWidth="1"/>
    <col min="1284" max="1284" width="10.28515625" style="1" bestFit="1" customWidth="1"/>
    <col min="1285" max="1285" width="8.7109375" style="1" bestFit="1" customWidth="1"/>
    <col min="1286" max="1286" width="9.5703125" style="1" bestFit="1" customWidth="1"/>
    <col min="1287" max="1287" width="8.7109375" style="1" bestFit="1" customWidth="1"/>
    <col min="1288" max="1288" width="9.5703125" style="1" customWidth="1"/>
    <col min="1289" max="1289" width="8.7109375" style="1" customWidth="1"/>
    <col min="1290" max="1290" width="9.5703125" style="1" customWidth="1"/>
    <col min="1291" max="1291" width="8.7109375" style="1" customWidth="1"/>
    <col min="1292" max="1292" width="9.5703125" style="1" customWidth="1"/>
    <col min="1293" max="1293" width="8.7109375" style="1" customWidth="1"/>
    <col min="1294" max="1297" width="8.28515625" style="1" customWidth="1"/>
    <col min="1298" max="1536" width="22.7109375" style="1"/>
    <col min="1537" max="1537" width="3.140625" style="1" bestFit="1" customWidth="1"/>
    <col min="1538" max="1538" width="4.7109375" style="1" bestFit="1" customWidth="1"/>
    <col min="1539" max="1539" width="55.5703125" style="1" customWidth="1"/>
    <col min="1540" max="1540" width="10.28515625" style="1" bestFit="1" customWidth="1"/>
    <col min="1541" max="1541" width="8.7109375" style="1" bestFit="1" customWidth="1"/>
    <col min="1542" max="1542" width="9.5703125" style="1" bestFit="1" customWidth="1"/>
    <col min="1543" max="1543" width="8.7109375" style="1" bestFit="1" customWidth="1"/>
    <col min="1544" max="1544" width="9.5703125" style="1" customWidth="1"/>
    <col min="1545" max="1545" width="8.7109375" style="1" customWidth="1"/>
    <col min="1546" max="1546" width="9.5703125" style="1" customWidth="1"/>
    <col min="1547" max="1547" width="8.7109375" style="1" customWidth="1"/>
    <col min="1548" max="1548" width="9.5703125" style="1" customWidth="1"/>
    <col min="1549" max="1549" width="8.7109375" style="1" customWidth="1"/>
    <col min="1550" max="1553" width="8.28515625" style="1" customWidth="1"/>
    <col min="1554" max="1792" width="22.7109375" style="1"/>
    <col min="1793" max="1793" width="3.140625" style="1" bestFit="1" customWidth="1"/>
    <col min="1794" max="1794" width="4.7109375" style="1" bestFit="1" customWidth="1"/>
    <col min="1795" max="1795" width="55.5703125" style="1" customWidth="1"/>
    <col min="1796" max="1796" width="10.28515625" style="1" bestFit="1" customWidth="1"/>
    <col min="1797" max="1797" width="8.7109375" style="1" bestFit="1" customWidth="1"/>
    <col min="1798" max="1798" width="9.5703125" style="1" bestFit="1" customWidth="1"/>
    <col min="1799" max="1799" width="8.7109375" style="1" bestFit="1" customWidth="1"/>
    <col min="1800" max="1800" width="9.5703125" style="1" customWidth="1"/>
    <col min="1801" max="1801" width="8.7109375" style="1" customWidth="1"/>
    <col min="1802" max="1802" width="9.5703125" style="1" customWidth="1"/>
    <col min="1803" max="1803" width="8.7109375" style="1" customWidth="1"/>
    <col min="1804" max="1804" width="9.5703125" style="1" customWidth="1"/>
    <col min="1805" max="1805" width="8.7109375" style="1" customWidth="1"/>
    <col min="1806" max="1809" width="8.28515625" style="1" customWidth="1"/>
    <col min="1810" max="2048" width="22.7109375" style="1"/>
    <col min="2049" max="2049" width="3.140625" style="1" bestFit="1" customWidth="1"/>
    <col min="2050" max="2050" width="4.7109375" style="1" bestFit="1" customWidth="1"/>
    <col min="2051" max="2051" width="55.5703125" style="1" customWidth="1"/>
    <col min="2052" max="2052" width="10.28515625" style="1" bestFit="1" customWidth="1"/>
    <col min="2053" max="2053" width="8.7109375" style="1" bestFit="1" customWidth="1"/>
    <col min="2054" max="2054" width="9.5703125" style="1" bestFit="1" customWidth="1"/>
    <col min="2055" max="2055" width="8.7109375" style="1" bestFit="1" customWidth="1"/>
    <col min="2056" max="2056" width="9.5703125" style="1" customWidth="1"/>
    <col min="2057" max="2057" width="8.7109375" style="1" customWidth="1"/>
    <col min="2058" max="2058" width="9.5703125" style="1" customWidth="1"/>
    <col min="2059" max="2059" width="8.7109375" style="1" customWidth="1"/>
    <col min="2060" max="2060" width="9.5703125" style="1" customWidth="1"/>
    <col min="2061" max="2061" width="8.7109375" style="1" customWidth="1"/>
    <col min="2062" max="2065" width="8.28515625" style="1" customWidth="1"/>
    <col min="2066" max="2304" width="22.7109375" style="1"/>
    <col min="2305" max="2305" width="3.140625" style="1" bestFit="1" customWidth="1"/>
    <col min="2306" max="2306" width="4.7109375" style="1" bestFit="1" customWidth="1"/>
    <col min="2307" max="2307" width="55.5703125" style="1" customWidth="1"/>
    <col min="2308" max="2308" width="10.28515625" style="1" bestFit="1" customWidth="1"/>
    <col min="2309" max="2309" width="8.7109375" style="1" bestFit="1" customWidth="1"/>
    <col min="2310" max="2310" width="9.5703125" style="1" bestFit="1" customWidth="1"/>
    <col min="2311" max="2311" width="8.7109375" style="1" bestFit="1" customWidth="1"/>
    <col min="2312" max="2312" width="9.5703125" style="1" customWidth="1"/>
    <col min="2313" max="2313" width="8.7109375" style="1" customWidth="1"/>
    <col min="2314" max="2314" width="9.5703125" style="1" customWidth="1"/>
    <col min="2315" max="2315" width="8.7109375" style="1" customWidth="1"/>
    <col min="2316" max="2316" width="9.5703125" style="1" customWidth="1"/>
    <col min="2317" max="2317" width="8.7109375" style="1" customWidth="1"/>
    <col min="2318" max="2321" width="8.28515625" style="1" customWidth="1"/>
    <col min="2322" max="2560" width="22.7109375" style="1"/>
    <col min="2561" max="2561" width="3.140625" style="1" bestFit="1" customWidth="1"/>
    <col min="2562" max="2562" width="4.7109375" style="1" bestFit="1" customWidth="1"/>
    <col min="2563" max="2563" width="55.5703125" style="1" customWidth="1"/>
    <col min="2564" max="2564" width="10.28515625" style="1" bestFit="1" customWidth="1"/>
    <col min="2565" max="2565" width="8.7109375" style="1" bestFit="1" customWidth="1"/>
    <col min="2566" max="2566" width="9.5703125" style="1" bestFit="1" customWidth="1"/>
    <col min="2567" max="2567" width="8.7109375" style="1" bestFit="1" customWidth="1"/>
    <col min="2568" max="2568" width="9.5703125" style="1" customWidth="1"/>
    <col min="2569" max="2569" width="8.7109375" style="1" customWidth="1"/>
    <col min="2570" max="2570" width="9.5703125" style="1" customWidth="1"/>
    <col min="2571" max="2571" width="8.7109375" style="1" customWidth="1"/>
    <col min="2572" max="2572" width="9.5703125" style="1" customWidth="1"/>
    <col min="2573" max="2573" width="8.7109375" style="1" customWidth="1"/>
    <col min="2574" max="2577" width="8.28515625" style="1" customWidth="1"/>
    <col min="2578" max="2816" width="22.7109375" style="1"/>
    <col min="2817" max="2817" width="3.140625" style="1" bestFit="1" customWidth="1"/>
    <col min="2818" max="2818" width="4.7109375" style="1" bestFit="1" customWidth="1"/>
    <col min="2819" max="2819" width="55.5703125" style="1" customWidth="1"/>
    <col min="2820" max="2820" width="10.28515625" style="1" bestFit="1" customWidth="1"/>
    <col min="2821" max="2821" width="8.7109375" style="1" bestFit="1" customWidth="1"/>
    <col min="2822" max="2822" width="9.5703125" style="1" bestFit="1" customWidth="1"/>
    <col min="2823" max="2823" width="8.7109375" style="1" bestFit="1" customWidth="1"/>
    <col min="2824" max="2824" width="9.5703125" style="1" customWidth="1"/>
    <col min="2825" max="2825" width="8.7109375" style="1" customWidth="1"/>
    <col min="2826" max="2826" width="9.5703125" style="1" customWidth="1"/>
    <col min="2827" max="2827" width="8.7109375" style="1" customWidth="1"/>
    <col min="2828" max="2828" width="9.5703125" style="1" customWidth="1"/>
    <col min="2829" max="2829" width="8.7109375" style="1" customWidth="1"/>
    <col min="2830" max="2833" width="8.28515625" style="1" customWidth="1"/>
    <col min="2834" max="3072" width="22.7109375" style="1"/>
    <col min="3073" max="3073" width="3.140625" style="1" bestFit="1" customWidth="1"/>
    <col min="3074" max="3074" width="4.7109375" style="1" bestFit="1" customWidth="1"/>
    <col min="3075" max="3075" width="55.5703125" style="1" customWidth="1"/>
    <col min="3076" max="3076" width="10.28515625" style="1" bestFit="1" customWidth="1"/>
    <col min="3077" max="3077" width="8.7109375" style="1" bestFit="1" customWidth="1"/>
    <col min="3078" max="3078" width="9.5703125" style="1" bestFit="1" customWidth="1"/>
    <col min="3079" max="3079" width="8.7109375" style="1" bestFit="1" customWidth="1"/>
    <col min="3080" max="3080" width="9.5703125" style="1" customWidth="1"/>
    <col min="3081" max="3081" width="8.7109375" style="1" customWidth="1"/>
    <col min="3082" max="3082" width="9.5703125" style="1" customWidth="1"/>
    <col min="3083" max="3083" width="8.7109375" style="1" customWidth="1"/>
    <col min="3084" max="3084" width="9.5703125" style="1" customWidth="1"/>
    <col min="3085" max="3085" width="8.7109375" style="1" customWidth="1"/>
    <col min="3086" max="3089" width="8.28515625" style="1" customWidth="1"/>
    <col min="3090" max="3328" width="22.7109375" style="1"/>
    <col min="3329" max="3329" width="3.140625" style="1" bestFit="1" customWidth="1"/>
    <col min="3330" max="3330" width="4.7109375" style="1" bestFit="1" customWidth="1"/>
    <col min="3331" max="3331" width="55.5703125" style="1" customWidth="1"/>
    <col min="3332" max="3332" width="10.28515625" style="1" bestFit="1" customWidth="1"/>
    <col min="3333" max="3333" width="8.7109375" style="1" bestFit="1" customWidth="1"/>
    <col min="3334" max="3334" width="9.5703125" style="1" bestFit="1" customWidth="1"/>
    <col min="3335" max="3335" width="8.7109375" style="1" bestFit="1" customWidth="1"/>
    <col min="3336" max="3336" width="9.5703125" style="1" customWidth="1"/>
    <col min="3337" max="3337" width="8.7109375" style="1" customWidth="1"/>
    <col min="3338" max="3338" width="9.5703125" style="1" customWidth="1"/>
    <col min="3339" max="3339" width="8.7109375" style="1" customWidth="1"/>
    <col min="3340" max="3340" width="9.5703125" style="1" customWidth="1"/>
    <col min="3341" max="3341" width="8.7109375" style="1" customWidth="1"/>
    <col min="3342" max="3345" width="8.28515625" style="1" customWidth="1"/>
    <col min="3346" max="3584" width="22.7109375" style="1"/>
    <col min="3585" max="3585" width="3.140625" style="1" bestFit="1" customWidth="1"/>
    <col min="3586" max="3586" width="4.7109375" style="1" bestFit="1" customWidth="1"/>
    <col min="3587" max="3587" width="55.5703125" style="1" customWidth="1"/>
    <col min="3588" max="3588" width="10.28515625" style="1" bestFit="1" customWidth="1"/>
    <col min="3589" max="3589" width="8.7109375" style="1" bestFit="1" customWidth="1"/>
    <col min="3590" max="3590" width="9.5703125" style="1" bestFit="1" customWidth="1"/>
    <col min="3591" max="3591" width="8.7109375" style="1" bestFit="1" customWidth="1"/>
    <col min="3592" max="3592" width="9.5703125" style="1" customWidth="1"/>
    <col min="3593" max="3593" width="8.7109375" style="1" customWidth="1"/>
    <col min="3594" max="3594" width="9.5703125" style="1" customWidth="1"/>
    <col min="3595" max="3595" width="8.7109375" style="1" customWidth="1"/>
    <col min="3596" max="3596" width="9.5703125" style="1" customWidth="1"/>
    <col min="3597" max="3597" width="8.7109375" style="1" customWidth="1"/>
    <col min="3598" max="3601" width="8.28515625" style="1" customWidth="1"/>
    <col min="3602" max="3840" width="22.7109375" style="1"/>
    <col min="3841" max="3841" width="3.140625" style="1" bestFit="1" customWidth="1"/>
    <col min="3842" max="3842" width="4.7109375" style="1" bestFit="1" customWidth="1"/>
    <col min="3843" max="3843" width="55.5703125" style="1" customWidth="1"/>
    <col min="3844" max="3844" width="10.28515625" style="1" bestFit="1" customWidth="1"/>
    <col min="3845" max="3845" width="8.7109375" style="1" bestFit="1" customWidth="1"/>
    <col min="3846" max="3846" width="9.5703125" style="1" bestFit="1" customWidth="1"/>
    <col min="3847" max="3847" width="8.7109375" style="1" bestFit="1" customWidth="1"/>
    <col min="3848" max="3848" width="9.5703125" style="1" customWidth="1"/>
    <col min="3849" max="3849" width="8.7109375" style="1" customWidth="1"/>
    <col min="3850" max="3850" width="9.5703125" style="1" customWidth="1"/>
    <col min="3851" max="3851" width="8.7109375" style="1" customWidth="1"/>
    <col min="3852" max="3852" width="9.5703125" style="1" customWidth="1"/>
    <col min="3853" max="3853" width="8.7109375" style="1" customWidth="1"/>
    <col min="3854" max="3857" width="8.28515625" style="1" customWidth="1"/>
    <col min="3858" max="4096" width="22.7109375" style="1"/>
    <col min="4097" max="4097" width="3.140625" style="1" bestFit="1" customWidth="1"/>
    <col min="4098" max="4098" width="4.7109375" style="1" bestFit="1" customWidth="1"/>
    <col min="4099" max="4099" width="55.5703125" style="1" customWidth="1"/>
    <col min="4100" max="4100" width="10.28515625" style="1" bestFit="1" customWidth="1"/>
    <col min="4101" max="4101" width="8.7109375" style="1" bestFit="1" customWidth="1"/>
    <col min="4102" max="4102" width="9.5703125" style="1" bestFit="1" customWidth="1"/>
    <col min="4103" max="4103" width="8.7109375" style="1" bestFit="1" customWidth="1"/>
    <col min="4104" max="4104" width="9.5703125" style="1" customWidth="1"/>
    <col min="4105" max="4105" width="8.7109375" style="1" customWidth="1"/>
    <col min="4106" max="4106" width="9.5703125" style="1" customWidth="1"/>
    <col min="4107" max="4107" width="8.7109375" style="1" customWidth="1"/>
    <col min="4108" max="4108" width="9.5703125" style="1" customWidth="1"/>
    <col min="4109" max="4109" width="8.7109375" style="1" customWidth="1"/>
    <col min="4110" max="4113" width="8.28515625" style="1" customWidth="1"/>
    <col min="4114" max="4352" width="22.7109375" style="1"/>
    <col min="4353" max="4353" width="3.140625" style="1" bestFit="1" customWidth="1"/>
    <col min="4354" max="4354" width="4.7109375" style="1" bestFit="1" customWidth="1"/>
    <col min="4355" max="4355" width="55.5703125" style="1" customWidth="1"/>
    <col min="4356" max="4356" width="10.28515625" style="1" bestFit="1" customWidth="1"/>
    <col min="4357" max="4357" width="8.7109375" style="1" bestFit="1" customWidth="1"/>
    <col min="4358" max="4358" width="9.5703125" style="1" bestFit="1" customWidth="1"/>
    <col min="4359" max="4359" width="8.7109375" style="1" bestFit="1" customWidth="1"/>
    <col min="4360" max="4360" width="9.5703125" style="1" customWidth="1"/>
    <col min="4361" max="4361" width="8.7109375" style="1" customWidth="1"/>
    <col min="4362" max="4362" width="9.5703125" style="1" customWidth="1"/>
    <col min="4363" max="4363" width="8.7109375" style="1" customWidth="1"/>
    <col min="4364" max="4364" width="9.5703125" style="1" customWidth="1"/>
    <col min="4365" max="4365" width="8.7109375" style="1" customWidth="1"/>
    <col min="4366" max="4369" width="8.28515625" style="1" customWidth="1"/>
    <col min="4370" max="4608" width="22.7109375" style="1"/>
    <col min="4609" max="4609" width="3.140625" style="1" bestFit="1" customWidth="1"/>
    <col min="4610" max="4610" width="4.7109375" style="1" bestFit="1" customWidth="1"/>
    <col min="4611" max="4611" width="55.5703125" style="1" customWidth="1"/>
    <col min="4612" max="4612" width="10.28515625" style="1" bestFit="1" customWidth="1"/>
    <col min="4613" max="4613" width="8.7109375" style="1" bestFit="1" customWidth="1"/>
    <col min="4614" max="4614" width="9.5703125" style="1" bestFit="1" customWidth="1"/>
    <col min="4615" max="4615" width="8.7109375" style="1" bestFit="1" customWidth="1"/>
    <col min="4616" max="4616" width="9.5703125" style="1" customWidth="1"/>
    <col min="4617" max="4617" width="8.7109375" style="1" customWidth="1"/>
    <col min="4618" max="4618" width="9.5703125" style="1" customWidth="1"/>
    <col min="4619" max="4619" width="8.7109375" style="1" customWidth="1"/>
    <col min="4620" max="4620" width="9.5703125" style="1" customWidth="1"/>
    <col min="4621" max="4621" width="8.7109375" style="1" customWidth="1"/>
    <col min="4622" max="4625" width="8.28515625" style="1" customWidth="1"/>
    <col min="4626" max="4864" width="22.7109375" style="1"/>
    <col min="4865" max="4865" width="3.140625" style="1" bestFit="1" customWidth="1"/>
    <col min="4866" max="4866" width="4.7109375" style="1" bestFit="1" customWidth="1"/>
    <col min="4867" max="4867" width="55.5703125" style="1" customWidth="1"/>
    <col min="4868" max="4868" width="10.28515625" style="1" bestFit="1" customWidth="1"/>
    <col min="4869" max="4869" width="8.7109375" style="1" bestFit="1" customWidth="1"/>
    <col min="4870" max="4870" width="9.5703125" style="1" bestFit="1" customWidth="1"/>
    <col min="4871" max="4871" width="8.7109375" style="1" bestFit="1" customWidth="1"/>
    <col min="4872" max="4872" width="9.5703125" style="1" customWidth="1"/>
    <col min="4873" max="4873" width="8.7109375" style="1" customWidth="1"/>
    <col min="4874" max="4874" width="9.5703125" style="1" customWidth="1"/>
    <col min="4875" max="4875" width="8.7109375" style="1" customWidth="1"/>
    <col min="4876" max="4876" width="9.5703125" style="1" customWidth="1"/>
    <col min="4877" max="4877" width="8.7109375" style="1" customWidth="1"/>
    <col min="4878" max="4881" width="8.28515625" style="1" customWidth="1"/>
    <col min="4882" max="5120" width="22.7109375" style="1"/>
    <col min="5121" max="5121" width="3.140625" style="1" bestFit="1" customWidth="1"/>
    <col min="5122" max="5122" width="4.7109375" style="1" bestFit="1" customWidth="1"/>
    <col min="5123" max="5123" width="55.5703125" style="1" customWidth="1"/>
    <col min="5124" max="5124" width="10.28515625" style="1" bestFit="1" customWidth="1"/>
    <col min="5125" max="5125" width="8.7109375" style="1" bestFit="1" customWidth="1"/>
    <col min="5126" max="5126" width="9.5703125" style="1" bestFit="1" customWidth="1"/>
    <col min="5127" max="5127" width="8.7109375" style="1" bestFit="1" customWidth="1"/>
    <col min="5128" max="5128" width="9.5703125" style="1" customWidth="1"/>
    <col min="5129" max="5129" width="8.7109375" style="1" customWidth="1"/>
    <col min="5130" max="5130" width="9.5703125" style="1" customWidth="1"/>
    <col min="5131" max="5131" width="8.7109375" style="1" customWidth="1"/>
    <col min="5132" max="5132" width="9.5703125" style="1" customWidth="1"/>
    <col min="5133" max="5133" width="8.7109375" style="1" customWidth="1"/>
    <col min="5134" max="5137" width="8.28515625" style="1" customWidth="1"/>
    <col min="5138" max="5376" width="22.7109375" style="1"/>
    <col min="5377" max="5377" width="3.140625" style="1" bestFit="1" customWidth="1"/>
    <col min="5378" max="5378" width="4.7109375" style="1" bestFit="1" customWidth="1"/>
    <col min="5379" max="5379" width="55.5703125" style="1" customWidth="1"/>
    <col min="5380" max="5380" width="10.28515625" style="1" bestFit="1" customWidth="1"/>
    <col min="5381" max="5381" width="8.7109375" style="1" bestFit="1" customWidth="1"/>
    <col min="5382" max="5382" width="9.5703125" style="1" bestFit="1" customWidth="1"/>
    <col min="5383" max="5383" width="8.7109375" style="1" bestFit="1" customWidth="1"/>
    <col min="5384" max="5384" width="9.5703125" style="1" customWidth="1"/>
    <col min="5385" max="5385" width="8.7109375" style="1" customWidth="1"/>
    <col min="5386" max="5386" width="9.5703125" style="1" customWidth="1"/>
    <col min="5387" max="5387" width="8.7109375" style="1" customWidth="1"/>
    <col min="5388" max="5388" width="9.5703125" style="1" customWidth="1"/>
    <col min="5389" max="5389" width="8.7109375" style="1" customWidth="1"/>
    <col min="5390" max="5393" width="8.28515625" style="1" customWidth="1"/>
    <col min="5394" max="5632" width="22.7109375" style="1"/>
    <col min="5633" max="5633" width="3.140625" style="1" bestFit="1" customWidth="1"/>
    <col min="5634" max="5634" width="4.7109375" style="1" bestFit="1" customWidth="1"/>
    <col min="5635" max="5635" width="55.5703125" style="1" customWidth="1"/>
    <col min="5636" max="5636" width="10.28515625" style="1" bestFit="1" customWidth="1"/>
    <col min="5637" max="5637" width="8.7109375" style="1" bestFit="1" customWidth="1"/>
    <col min="5638" max="5638" width="9.5703125" style="1" bestFit="1" customWidth="1"/>
    <col min="5639" max="5639" width="8.7109375" style="1" bestFit="1" customWidth="1"/>
    <col min="5640" max="5640" width="9.5703125" style="1" customWidth="1"/>
    <col min="5641" max="5641" width="8.7109375" style="1" customWidth="1"/>
    <col min="5642" max="5642" width="9.5703125" style="1" customWidth="1"/>
    <col min="5643" max="5643" width="8.7109375" style="1" customWidth="1"/>
    <col min="5644" max="5644" width="9.5703125" style="1" customWidth="1"/>
    <col min="5645" max="5645" width="8.7109375" style="1" customWidth="1"/>
    <col min="5646" max="5649" width="8.28515625" style="1" customWidth="1"/>
    <col min="5650" max="5888" width="22.7109375" style="1"/>
    <col min="5889" max="5889" width="3.140625" style="1" bestFit="1" customWidth="1"/>
    <col min="5890" max="5890" width="4.7109375" style="1" bestFit="1" customWidth="1"/>
    <col min="5891" max="5891" width="55.5703125" style="1" customWidth="1"/>
    <col min="5892" max="5892" width="10.28515625" style="1" bestFit="1" customWidth="1"/>
    <col min="5893" max="5893" width="8.7109375" style="1" bestFit="1" customWidth="1"/>
    <col min="5894" max="5894" width="9.5703125" style="1" bestFit="1" customWidth="1"/>
    <col min="5895" max="5895" width="8.7109375" style="1" bestFit="1" customWidth="1"/>
    <col min="5896" max="5896" width="9.5703125" style="1" customWidth="1"/>
    <col min="5897" max="5897" width="8.7109375" style="1" customWidth="1"/>
    <col min="5898" max="5898" width="9.5703125" style="1" customWidth="1"/>
    <col min="5899" max="5899" width="8.7109375" style="1" customWidth="1"/>
    <col min="5900" max="5900" width="9.5703125" style="1" customWidth="1"/>
    <col min="5901" max="5901" width="8.7109375" style="1" customWidth="1"/>
    <col min="5902" max="5905" width="8.28515625" style="1" customWidth="1"/>
    <col min="5906" max="6144" width="22.7109375" style="1"/>
    <col min="6145" max="6145" width="3.140625" style="1" bestFit="1" customWidth="1"/>
    <col min="6146" max="6146" width="4.7109375" style="1" bestFit="1" customWidth="1"/>
    <col min="6147" max="6147" width="55.5703125" style="1" customWidth="1"/>
    <col min="6148" max="6148" width="10.28515625" style="1" bestFit="1" customWidth="1"/>
    <col min="6149" max="6149" width="8.7109375" style="1" bestFit="1" customWidth="1"/>
    <col min="6150" max="6150" width="9.5703125" style="1" bestFit="1" customWidth="1"/>
    <col min="6151" max="6151" width="8.7109375" style="1" bestFit="1" customWidth="1"/>
    <col min="6152" max="6152" width="9.5703125" style="1" customWidth="1"/>
    <col min="6153" max="6153" width="8.7109375" style="1" customWidth="1"/>
    <col min="6154" max="6154" width="9.5703125" style="1" customWidth="1"/>
    <col min="6155" max="6155" width="8.7109375" style="1" customWidth="1"/>
    <col min="6156" max="6156" width="9.5703125" style="1" customWidth="1"/>
    <col min="6157" max="6157" width="8.7109375" style="1" customWidth="1"/>
    <col min="6158" max="6161" width="8.28515625" style="1" customWidth="1"/>
    <col min="6162" max="6400" width="22.7109375" style="1"/>
    <col min="6401" max="6401" width="3.140625" style="1" bestFit="1" customWidth="1"/>
    <col min="6402" max="6402" width="4.7109375" style="1" bestFit="1" customWidth="1"/>
    <col min="6403" max="6403" width="55.5703125" style="1" customWidth="1"/>
    <col min="6404" max="6404" width="10.28515625" style="1" bestFit="1" customWidth="1"/>
    <col min="6405" max="6405" width="8.7109375" style="1" bestFit="1" customWidth="1"/>
    <col min="6406" max="6406" width="9.5703125" style="1" bestFit="1" customWidth="1"/>
    <col min="6407" max="6407" width="8.7109375" style="1" bestFit="1" customWidth="1"/>
    <col min="6408" max="6408" width="9.5703125" style="1" customWidth="1"/>
    <col min="6409" max="6409" width="8.7109375" style="1" customWidth="1"/>
    <col min="6410" max="6410" width="9.5703125" style="1" customWidth="1"/>
    <col min="6411" max="6411" width="8.7109375" style="1" customWidth="1"/>
    <col min="6412" max="6412" width="9.5703125" style="1" customWidth="1"/>
    <col min="6413" max="6413" width="8.7109375" style="1" customWidth="1"/>
    <col min="6414" max="6417" width="8.28515625" style="1" customWidth="1"/>
    <col min="6418" max="6656" width="22.7109375" style="1"/>
    <col min="6657" max="6657" width="3.140625" style="1" bestFit="1" customWidth="1"/>
    <col min="6658" max="6658" width="4.7109375" style="1" bestFit="1" customWidth="1"/>
    <col min="6659" max="6659" width="55.5703125" style="1" customWidth="1"/>
    <col min="6660" max="6660" width="10.28515625" style="1" bestFit="1" customWidth="1"/>
    <col min="6661" max="6661" width="8.7109375" style="1" bestFit="1" customWidth="1"/>
    <col min="6662" max="6662" width="9.5703125" style="1" bestFit="1" customWidth="1"/>
    <col min="6663" max="6663" width="8.7109375" style="1" bestFit="1" customWidth="1"/>
    <col min="6664" max="6664" width="9.5703125" style="1" customWidth="1"/>
    <col min="6665" max="6665" width="8.7109375" style="1" customWidth="1"/>
    <col min="6666" max="6666" width="9.5703125" style="1" customWidth="1"/>
    <col min="6667" max="6667" width="8.7109375" style="1" customWidth="1"/>
    <col min="6668" max="6668" width="9.5703125" style="1" customWidth="1"/>
    <col min="6669" max="6669" width="8.7109375" style="1" customWidth="1"/>
    <col min="6670" max="6673" width="8.28515625" style="1" customWidth="1"/>
    <col min="6674" max="6912" width="22.7109375" style="1"/>
    <col min="6913" max="6913" width="3.140625" style="1" bestFit="1" customWidth="1"/>
    <col min="6914" max="6914" width="4.7109375" style="1" bestFit="1" customWidth="1"/>
    <col min="6915" max="6915" width="55.5703125" style="1" customWidth="1"/>
    <col min="6916" max="6916" width="10.28515625" style="1" bestFit="1" customWidth="1"/>
    <col min="6917" max="6917" width="8.7109375" style="1" bestFit="1" customWidth="1"/>
    <col min="6918" max="6918" width="9.5703125" style="1" bestFit="1" customWidth="1"/>
    <col min="6919" max="6919" width="8.7109375" style="1" bestFit="1" customWidth="1"/>
    <col min="6920" max="6920" width="9.5703125" style="1" customWidth="1"/>
    <col min="6921" max="6921" width="8.7109375" style="1" customWidth="1"/>
    <col min="6922" max="6922" width="9.5703125" style="1" customWidth="1"/>
    <col min="6923" max="6923" width="8.7109375" style="1" customWidth="1"/>
    <col min="6924" max="6924" width="9.5703125" style="1" customWidth="1"/>
    <col min="6925" max="6925" width="8.7109375" style="1" customWidth="1"/>
    <col min="6926" max="6929" width="8.28515625" style="1" customWidth="1"/>
    <col min="6930" max="7168" width="22.7109375" style="1"/>
    <col min="7169" max="7169" width="3.140625" style="1" bestFit="1" customWidth="1"/>
    <col min="7170" max="7170" width="4.7109375" style="1" bestFit="1" customWidth="1"/>
    <col min="7171" max="7171" width="55.5703125" style="1" customWidth="1"/>
    <col min="7172" max="7172" width="10.28515625" style="1" bestFit="1" customWidth="1"/>
    <col min="7173" max="7173" width="8.7109375" style="1" bestFit="1" customWidth="1"/>
    <col min="7174" max="7174" width="9.5703125" style="1" bestFit="1" customWidth="1"/>
    <col min="7175" max="7175" width="8.7109375" style="1" bestFit="1" customWidth="1"/>
    <col min="7176" max="7176" width="9.5703125" style="1" customWidth="1"/>
    <col min="7177" max="7177" width="8.7109375" style="1" customWidth="1"/>
    <col min="7178" max="7178" width="9.5703125" style="1" customWidth="1"/>
    <col min="7179" max="7179" width="8.7109375" style="1" customWidth="1"/>
    <col min="7180" max="7180" width="9.5703125" style="1" customWidth="1"/>
    <col min="7181" max="7181" width="8.7109375" style="1" customWidth="1"/>
    <col min="7182" max="7185" width="8.28515625" style="1" customWidth="1"/>
    <col min="7186" max="7424" width="22.7109375" style="1"/>
    <col min="7425" max="7425" width="3.140625" style="1" bestFit="1" customWidth="1"/>
    <col min="7426" max="7426" width="4.7109375" style="1" bestFit="1" customWidth="1"/>
    <col min="7427" max="7427" width="55.5703125" style="1" customWidth="1"/>
    <col min="7428" max="7428" width="10.28515625" style="1" bestFit="1" customWidth="1"/>
    <col min="7429" max="7429" width="8.7109375" style="1" bestFit="1" customWidth="1"/>
    <col min="7430" max="7430" width="9.5703125" style="1" bestFit="1" customWidth="1"/>
    <col min="7431" max="7431" width="8.7109375" style="1" bestFit="1" customWidth="1"/>
    <col min="7432" max="7432" width="9.5703125" style="1" customWidth="1"/>
    <col min="7433" max="7433" width="8.7109375" style="1" customWidth="1"/>
    <col min="7434" max="7434" width="9.5703125" style="1" customWidth="1"/>
    <col min="7435" max="7435" width="8.7109375" style="1" customWidth="1"/>
    <col min="7436" max="7436" width="9.5703125" style="1" customWidth="1"/>
    <col min="7437" max="7437" width="8.7109375" style="1" customWidth="1"/>
    <col min="7438" max="7441" width="8.28515625" style="1" customWidth="1"/>
    <col min="7442" max="7680" width="22.7109375" style="1"/>
    <col min="7681" max="7681" width="3.140625" style="1" bestFit="1" customWidth="1"/>
    <col min="7682" max="7682" width="4.7109375" style="1" bestFit="1" customWidth="1"/>
    <col min="7683" max="7683" width="55.5703125" style="1" customWidth="1"/>
    <col min="7684" max="7684" width="10.28515625" style="1" bestFit="1" customWidth="1"/>
    <col min="7685" max="7685" width="8.7109375" style="1" bestFit="1" customWidth="1"/>
    <col min="7686" max="7686" width="9.5703125" style="1" bestFit="1" customWidth="1"/>
    <col min="7687" max="7687" width="8.7109375" style="1" bestFit="1" customWidth="1"/>
    <col min="7688" max="7688" width="9.5703125" style="1" customWidth="1"/>
    <col min="7689" max="7689" width="8.7109375" style="1" customWidth="1"/>
    <col min="7690" max="7690" width="9.5703125" style="1" customWidth="1"/>
    <col min="7691" max="7691" width="8.7109375" style="1" customWidth="1"/>
    <col min="7692" max="7692" width="9.5703125" style="1" customWidth="1"/>
    <col min="7693" max="7693" width="8.7109375" style="1" customWidth="1"/>
    <col min="7694" max="7697" width="8.28515625" style="1" customWidth="1"/>
    <col min="7698" max="7936" width="22.7109375" style="1"/>
    <col min="7937" max="7937" width="3.140625" style="1" bestFit="1" customWidth="1"/>
    <col min="7938" max="7938" width="4.7109375" style="1" bestFit="1" customWidth="1"/>
    <col min="7939" max="7939" width="55.5703125" style="1" customWidth="1"/>
    <col min="7940" max="7940" width="10.28515625" style="1" bestFit="1" customWidth="1"/>
    <col min="7941" max="7941" width="8.7109375" style="1" bestFit="1" customWidth="1"/>
    <col min="7942" max="7942" width="9.5703125" style="1" bestFit="1" customWidth="1"/>
    <col min="7943" max="7943" width="8.7109375" style="1" bestFit="1" customWidth="1"/>
    <col min="7944" max="7944" width="9.5703125" style="1" customWidth="1"/>
    <col min="7945" max="7945" width="8.7109375" style="1" customWidth="1"/>
    <col min="7946" max="7946" width="9.5703125" style="1" customWidth="1"/>
    <col min="7947" max="7947" width="8.7109375" style="1" customWidth="1"/>
    <col min="7948" max="7948" width="9.5703125" style="1" customWidth="1"/>
    <col min="7949" max="7949" width="8.7109375" style="1" customWidth="1"/>
    <col min="7950" max="7953" width="8.28515625" style="1" customWidth="1"/>
    <col min="7954" max="8192" width="22.7109375" style="1"/>
    <col min="8193" max="8193" width="3.140625" style="1" bestFit="1" customWidth="1"/>
    <col min="8194" max="8194" width="4.7109375" style="1" bestFit="1" customWidth="1"/>
    <col min="8195" max="8195" width="55.5703125" style="1" customWidth="1"/>
    <col min="8196" max="8196" width="10.28515625" style="1" bestFit="1" customWidth="1"/>
    <col min="8197" max="8197" width="8.7109375" style="1" bestFit="1" customWidth="1"/>
    <col min="8198" max="8198" width="9.5703125" style="1" bestFit="1" customWidth="1"/>
    <col min="8199" max="8199" width="8.7109375" style="1" bestFit="1" customWidth="1"/>
    <col min="8200" max="8200" width="9.5703125" style="1" customWidth="1"/>
    <col min="8201" max="8201" width="8.7109375" style="1" customWidth="1"/>
    <col min="8202" max="8202" width="9.5703125" style="1" customWidth="1"/>
    <col min="8203" max="8203" width="8.7109375" style="1" customWidth="1"/>
    <col min="8204" max="8204" width="9.5703125" style="1" customWidth="1"/>
    <col min="8205" max="8205" width="8.7109375" style="1" customWidth="1"/>
    <col min="8206" max="8209" width="8.28515625" style="1" customWidth="1"/>
    <col min="8210" max="8448" width="22.7109375" style="1"/>
    <col min="8449" max="8449" width="3.140625" style="1" bestFit="1" customWidth="1"/>
    <col min="8450" max="8450" width="4.7109375" style="1" bestFit="1" customWidth="1"/>
    <col min="8451" max="8451" width="55.5703125" style="1" customWidth="1"/>
    <col min="8452" max="8452" width="10.28515625" style="1" bestFit="1" customWidth="1"/>
    <col min="8453" max="8453" width="8.7109375" style="1" bestFit="1" customWidth="1"/>
    <col min="8454" max="8454" width="9.5703125" style="1" bestFit="1" customWidth="1"/>
    <col min="8455" max="8455" width="8.7109375" style="1" bestFit="1" customWidth="1"/>
    <col min="8456" max="8456" width="9.5703125" style="1" customWidth="1"/>
    <col min="8457" max="8457" width="8.7109375" style="1" customWidth="1"/>
    <col min="8458" max="8458" width="9.5703125" style="1" customWidth="1"/>
    <col min="8459" max="8459" width="8.7109375" style="1" customWidth="1"/>
    <col min="8460" max="8460" width="9.5703125" style="1" customWidth="1"/>
    <col min="8461" max="8461" width="8.7109375" style="1" customWidth="1"/>
    <col min="8462" max="8465" width="8.28515625" style="1" customWidth="1"/>
    <col min="8466" max="8704" width="22.7109375" style="1"/>
    <col min="8705" max="8705" width="3.140625" style="1" bestFit="1" customWidth="1"/>
    <col min="8706" max="8706" width="4.7109375" style="1" bestFit="1" customWidth="1"/>
    <col min="8707" max="8707" width="55.5703125" style="1" customWidth="1"/>
    <col min="8708" max="8708" width="10.28515625" style="1" bestFit="1" customWidth="1"/>
    <col min="8709" max="8709" width="8.7109375" style="1" bestFit="1" customWidth="1"/>
    <col min="8710" max="8710" width="9.5703125" style="1" bestFit="1" customWidth="1"/>
    <col min="8711" max="8711" width="8.7109375" style="1" bestFit="1" customWidth="1"/>
    <col min="8712" max="8712" width="9.5703125" style="1" customWidth="1"/>
    <col min="8713" max="8713" width="8.7109375" style="1" customWidth="1"/>
    <col min="8714" max="8714" width="9.5703125" style="1" customWidth="1"/>
    <col min="8715" max="8715" width="8.7109375" style="1" customWidth="1"/>
    <col min="8716" max="8716" width="9.5703125" style="1" customWidth="1"/>
    <col min="8717" max="8717" width="8.7109375" style="1" customWidth="1"/>
    <col min="8718" max="8721" width="8.28515625" style="1" customWidth="1"/>
    <col min="8722" max="8960" width="22.7109375" style="1"/>
    <col min="8961" max="8961" width="3.140625" style="1" bestFit="1" customWidth="1"/>
    <col min="8962" max="8962" width="4.7109375" style="1" bestFit="1" customWidth="1"/>
    <col min="8963" max="8963" width="55.5703125" style="1" customWidth="1"/>
    <col min="8964" max="8964" width="10.28515625" style="1" bestFit="1" customWidth="1"/>
    <col min="8965" max="8965" width="8.7109375" style="1" bestFit="1" customWidth="1"/>
    <col min="8966" max="8966" width="9.5703125" style="1" bestFit="1" customWidth="1"/>
    <col min="8967" max="8967" width="8.7109375" style="1" bestFit="1" customWidth="1"/>
    <col min="8968" max="8968" width="9.5703125" style="1" customWidth="1"/>
    <col min="8969" max="8969" width="8.7109375" style="1" customWidth="1"/>
    <col min="8970" max="8970" width="9.5703125" style="1" customWidth="1"/>
    <col min="8971" max="8971" width="8.7109375" style="1" customWidth="1"/>
    <col min="8972" max="8972" width="9.5703125" style="1" customWidth="1"/>
    <col min="8973" max="8973" width="8.7109375" style="1" customWidth="1"/>
    <col min="8974" max="8977" width="8.28515625" style="1" customWidth="1"/>
    <col min="8978" max="9216" width="22.7109375" style="1"/>
    <col min="9217" max="9217" width="3.140625" style="1" bestFit="1" customWidth="1"/>
    <col min="9218" max="9218" width="4.7109375" style="1" bestFit="1" customWidth="1"/>
    <col min="9219" max="9219" width="55.5703125" style="1" customWidth="1"/>
    <col min="9220" max="9220" width="10.28515625" style="1" bestFit="1" customWidth="1"/>
    <col min="9221" max="9221" width="8.7109375" style="1" bestFit="1" customWidth="1"/>
    <col min="9222" max="9222" width="9.5703125" style="1" bestFit="1" customWidth="1"/>
    <col min="9223" max="9223" width="8.7109375" style="1" bestFit="1" customWidth="1"/>
    <col min="9224" max="9224" width="9.5703125" style="1" customWidth="1"/>
    <col min="9225" max="9225" width="8.7109375" style="1" customWidth="1"/>
    <col min="9226" max="9226" width="9.5703125" style="1" customWidth="1"/>
    <col min="9227" max="9227" width="8.7109375" style="1" customWidth="1"/>
    <col min="9228" max="9228" width="9.5703125" style="1" customWidth="1"/>
    <col min="9229" max="9229" width="8.7109375" style="1" customWidth="1"/>
    <col min="9230" max="9233" width="8.28515625" style="1" customWidth="1"/>
    <col min="9234" max="9472" width="22.7109375" style="1"/>
    <col min="9473" max="9473" width="3.140625" style="1" bestFit="1" customWidth="1"/>
    <col min="9474" max="9474" width="4.7109375" style="1" bestFit="1" customWidth="1"/>
    <col min="9475" max="9475" width="55.5703125" style="1" customWidth="1"/>
    <col min="9476" max="9476" width="10.28515625" style="1" bestFit="1" customWidth="1"/>
    <col min="9477" max="9477" width="8.7109375" style="1" bestFit="1" customWidth="1"/>
    <col min="9478" max="9478" width="9.5703125" style="1" bestFit="1" customWidth="1"/>
    <col min="9479" max="9479" width="8.7109375" style="1" bestFit="1" customWidth="1"/>
    <col min="9480" max="9480" width="9.5703125" style="1" customWidth="1"/>
    <col min="9481" max="9481" width="8.7109375" style="1" customWidth="1"/>
    <col min="9482" max="9482" width="9.5703125" style="1" customWidth="1"/>
    <col min="9483" max="9483" width="8.7109375" style="1" customWidth="1"/>
    <col min="9484" max="9484" width="9.5703125" style="1" customWidth="1"/>
    <col min="9485" max="9485" width="8.7109375" style="1" customWidth="1"/>
    <col min="9486" max="9489" width="8.28515625" style="1" customWidth="1"/>
    <col min="9490" max="9728" width="22.7109375" style="1"/>
    <col min="9729" max="9729" width="3.140625" style="1" bestFit="1" customWidth="1"/>
    <col min="9730" max="9730" width="4.7109375" style="1" bestFit="1" customWidth="1"/>
    <col min="9731" max="9731" width="55.5703125" style="1" customWidth="1"/>
    <col min="9732" max="9732" width="10.28515625" style="1" bestFit="1" customWidth="1"/>
    <col min="9733" max="9733" width="8.7109375" style="1" bestFit="1" customWidth="1"/>
    <col min="9734" max="9734" width="9.5703125" style="1" bestFit="1" customWidth="1"/>
    <col min="9735" max="9735" width="8.7109375" style="1" bestFit="1" customWidth="1"/>
    <col min="9736" max="9736" width="9.5703125" style="1" customWidth="1"/>
    <col min="9737" max="9737" width="8.7109375" style="1" customWidth="1"/>
    <col min="9738" max="9738" width="9.5703125" style="1" customWidth="1"/>
    <col min="9739" max="9739" width="8.7109375" style="1" customWidth="1"/>
    <col min="9740" max="9740" width="9.5703125" style="1" customWidth="1"/>
    <col min="9741" max="9741" width="8.7109375" style="1" customWidth="1"/>
    <col min="9742" max="9745" width="8.28515625" style="1" customWidth="1"/>
    <col min="9746" max="9984" width="22.7109375" style="1"/>
    <col min="9985" max="9985" width="3.140625" style="1" bestFit="1" customWidth="1"/>
    <col min="9986" max="9986" width="4.7109375" style="1" bestFit="1" customWidth="1"/>
    <col min="9987" max="9987" width="55.5703125" style="1" customWidth="1"/>
    <col min="9988" max="9988" width="10.28515625" style="1" bestFit="1" customWidth="1"/>
    <col min="9989" max="9989" width="8.7109375" style="1" bestFit="1" customWidth="1"/>
    <col min="9990" max="9990" width="9.5703125" style="1" bestFit="1" customWidth="1"/>
    <col min="9991" max="9991" width="8.7109375" style="1" bestFit="1" customWidth="1"/>
    <col min="9992" max="9992" width="9.5703125" style="1" customWidth="1"/>
    <col min="9993" max="9993" width="8.7109375" style="1" customWidth="1"/>
    <col min="9994" max="9994" width="9.5703125" style="1" customWidth="1"/>
    <col min="9995" max="9995" width="8.7109375" style="1" customWidth="1"/>
    <col min="9996" max="9996" width="9.5703125" style="1" customWidth="1"/>
    <col min="9997" max="9997" width="8.7109375" style="1" customWidth="1"/>
    <col min="9998" max="10001" width="8.28515625" style="1" customWidth="1"/>
    <col min="10002" max="10240" width="22.7109375" style="1"/>
    <col min="10241" max="10241" width="3.140625" style="1" bestFit="1" customWidth="1"/>
    <col min="10242" max="10242" width="4.7109375" style="1" bestFit="1" customWidth="1"/>
    <col min="10243" max="10243" width="55.5703125" style="1" customWidth="1"/>
    <col min="10244" max="10244" width="10.28515625" style="1" bestFit="1" customWidth="1"/>
    <col min="10245" max="10245" width="8.7109375" style="1" bestFit="1" customWidth="1"/>
    <col min="10246" max="10246" width="9.5703125" style="1" bestFit="1" customWidth="1"/>
    <col min="10247" max="10247" width="8.7109375" style="1" bestFit="1" customWidth="1"/>
    <col min="10248" max="10248" width="9.5703125" style="1" customWidth="1"/>
    <col min="10249" max="10249" width="8.7109375" style="1" customWidth="1"/>
    <col min="10250" max="10250" width="9.5703125" style="1" customWidth="1"/>
    <col min="10251" max="10251" width="8.7109375" style="1" customWidth="1"/>
    <col min="10252" max="10252" width="9.5703125" style="1" customWidth="1"/>
    <col min="10253" max="10253" width="8.7109375" style="1" customWidth="1"/>
    <col min="10254" max="10257" width="8.28515625" style="1" customWidth="1"/>
    <col min="10258" max="10496" width="22.7109375" style="1"/>
    <col min="10497" max="10497" width="3.140625" style="1" bestFit="1" customWidth="1"/>
    <col min="10498" max="10498" width="4.7109375" style="1" bestFit="1" customWidth="1"/>
    <col min="10499" max="10499" width="55.5703125" style="1" customWidth="1"/>
    <col min="10500" max="10500" width="10.28515625" style="1" bestFit="1" customWidth="1"/>
    <col min="10501" max="10501" width="8.7109375" style="1" bestFit="1" customWidth="1"/>
    <col min="10502" max="10502" width="9.5703125" style="1" bestFit="1" customWidth="1"/>
    <col min="10503" max="10503" width="8.7109375" style="1" bestFit="1" customWidth="1"/>
    <col min="10504" max="10504" width="9.5703125" style="1" customWidth="1"/>
    <col min="10505" max="10505" width="8.7109375" style="1" customWidth="1"/>
    <col min="10506" max="10506" width="9.5703125" style="1" customWidth="1"/>
    <col min="10507" max="10507" width="8.7109375" style="1" customWidth="1"/>
    <col min="10508" max="10508" width="9.5703125" style="1" customWidth="1"/>
    <col min="10509" max="10509" width="8.7109375" style="1" customWidth="1"/>
    <col min="10510" max="10513" width="8.28515625" style="1" customWidth="1"/>
    <col min="10514" max="10752" width="22.7109375" style="1"/>
    <col min="10753" max="10753" width="3.140625" style="1" bestFit="1" customWidth="1"/>
    <col min="10754" max="10754" width="4.7109375" style="1" bestFit="1" customWidth="1"/>
    <col min="10755" max="10755" width="55.5703125" style="1" customWidth="1"/>
    <col min="10756" max="10756" width="10.28515625" style="1" bestFit="1" customWidth="1"/>
    <col min="10757" max="10757" width="8.7109375" style="1" bestFit="1" customWidth="1"/>
    <col min="10758" max="10758" width="9.5703125" style="1" bestFit="1" customWidth="1"/>
    <col min="10759" max="10759" width="8.7109375" style="1" bestFit="1" customWidth="1"/>
    <col min="10760" max="10760" width="9.5703125" style="1" customWidth="1"/>
    <col min="10761" max="10761" width="8.7109375" style="1" customWidth="1"/>
    <col min="10762" max="10762" width="9.5703125" style="1" customWidth="1"/>
    <col min="10763" max="10763" width="8.7109375" style="1" customWidth="1"/>
    <col min="10764" max="10764" width="9.5703125" style="1" customWidth="1"/>
    <col min="10765" max="10765" width="8.7109375" style="1" customWidth="1"/>
    <col min="10766" max="10769" width="8.28515625" style="1" customWidth="1"/>
    <col min="10770" max="11008" width="22.7109375" style="1"/>
    <col min="11009" max="11009" width="3.140625" style="1" bestFit="1" customWidth="1"/>
    <col min="11010" max="11010" width="4.7109375" style="1" bestFit="1" customWidth="1"/>
    <col min="11011" max="11011" width="55.5703125" style="1" customWidth="1"/>
    <col min="11012" max="11012" width="10.28515625" style="1" bestFit="1" customWidth="1"/>
    <col min="11013" max="11013" width="8.7109375" style="1" bestFit="1" customWidth="1"/>
    <col min="11014" max="11014" width="9.5703125" style="1" bestFit="1" customWidth="1"/>
    <col min="11015" max="11015" width="8.7109375" style="1" bestFit="1" customWidth="1"/>
    <col min="11016" max="11016" width="9.5703125" style="1" customWidth="1"/>
    <col min="11017" max="11017" width="8.7109375" style="1" customWidth="1"/>
    <col min="11018" max="11018" width="9.5703125" style="1" customWidth="1"/>
    <col min="11019" max="11019" width="8.7109375" style="1" customWidth="1"/>
    <col min="11020" max="11020" width="9.5703125" style="1" customWidth="1"/>
    <col min="11021" max="11021" width="8.7109375" style="1" customWidth="1"/>
    <col min="11022" max="11025" width="8.28515625" style="1" customWidth="1"/>
    <col min="11026" max="11264" width="22.7109375" style="1"/>
    <col min="11265" max="11265" width="3.140625" style="1" bestFit="1" customWidth="1"/>
    <col min="11266" max="11266" width="4.7109375" style="1" bestFit="1" customWidth="1"/>
    <col min="11267" max="11267" width="55.5703125" style="1" customWidth="1"/>
    <col min="11268" max="11268" width="10.28515625" style="1" bestFit="1" customWidth="1"/>
    <col min="11269" max="11269" width="8.7109375" style="1" bestFit="1" customWidth="1"/>
    <col min="11270" max="11270" width="9.5703125" style="1" bestFit="1" customWidth="1"/>
    <col min="11271" max="11271" width="8.7109375" style="1" bestFit="1" customWidth="1"/>
    <col min="11272" max="11272" width="9.5703125" style="1" customWidth="1"/>
    <col min="11273" max="11273" width="8.7109375" style="1" customWidth="1"/>
    <col min="11274" max="11274" width="9.5703125" style="1" customWidth="1"/>
    <col min="11275" max="11275" width="8.7109375" style="1" customWidth="1"/>
    <col min="11276" max="11276" width="9.5703125" style="1" customWidth="1"/>
    <col min="11277" max="11277" width="8.7109375" style="1" customWidth="1"/>
    <col min="11278" max="11281" width="8.28515625" style="1" customWidth="1"/>
    <col min="11282" max="11520" width="22.7109375" style="1"/>
    <col min="11521" max="11521" width="3.140625" style="1" bestFit="1" customWidth="1"/>
    <col min="11522" max="11522" width="4.7109375" style="1" bestFit="1" customWidth="1"/>
    <col min="11523" max="11523" width="55.5703125" style="1" customWidth="1"/>
    <col min="11524" max="11524" width="10.28515625" style="1" bestFit="1" customWidth="1"/>
    <col min="11525" max="11525" width="8.7109375" style="1" bestFit="1" customWidth="1"/>
    <col min="11526" max="11526" width="9.5703125" style="1" bestFit="1" customWidth="1"/>
    <col min="11527" max="11527" width="8.7109375" style="1" bestFit="1" customWidth="1"/>
    <col min="11528" max="11528" width="9.5703125" style="1" customWidth="1"/>
    <col min="11529" max="11529" width="8.7109375" style="1" customWidth="1"/>
    <col min="11530" max="11530" width="9.5703125" style="1" customWidth="1"/>
    <col min="11531" max="11531" width="8.7109375" style="1" customWidth="1"/>
    <col min="11532" max="11532" width="9.5703125" style="1" customWidth="1"/>
    <col min="11533" max="11533" width="8.7109375" style="1" customWidth="1"/>
    <col min="11534" max="11537" width="8.28515625" style="1" customWidth="1"/>
    <col min="11538" max="11776" width="22.7109375" style="1"/>
    <col min="11777" max="11777" width="3.140625" style="1" bestFit="1" customWidth="1"/>
    <col min="11778" max="11778" width="4.7109375" style="1" bestFit="1" customWidth="1"/>
    <col min="11779" max="11779" width="55.5703125" style="1" customWidth="1"/>
    <col min="11780" max="11780" width="10.28515625" style="1" bestFit="1" customWidth="1"/>
    <col min="11781" max="11781" width="8.7109375" style="1" bestFit="1" customWidth="1"/>
    <col min="11782" max="11782" width="9.5703125" style="1" bestFit="1" customWidth="1"/>
    <col min="11783" max="11783" width="8.7109375" style="1" bestFit="1" customWidth="1"/>
    <col min="11784" max="11784" width="9.5703125" style="1" customWidth="1"/>
    <col min="11785" max="11785" width="8.7109375" style="1" customWidth="1"/>
    <col min="11786" max="11786" width="9.5703125" style="1" customWidth="1"/>
    <col min="11787" max="11787" width="8.7109375" style="1" customWidth="1"/>
    <col min="11788" max="11788" width="9.5703125" style="1" customWidth="1"/>
    <col min="11789" max="11789" width="8.7109375" style="1" customWidth="1"/>
    <col min="11790" max="11793" width="8.28515625" style="1" customWidth="1"/>
    <col min="11794" max="12032" width="22.7109375" style="1"/>
    <col min="12033" max="12033" width="3.140625" style="1" bestFit="1" customWidth="1"/>
    <col min="12034" max="12034" width="4.7109375" style="1" bestFit="1" customWidth="1"/>
    <col min="12035" max="12035" width="55.5703125" style="1" customWidth="1"/>
    <col min="12036" max="12036" width="10.28515625" style="1" bestFit="1" customWidth="1"/>
    <col min="12037" max="12037" width="8.7109375" style="1" bestFit="1" customWidth="1"/>
    <col min="12038" max="12038" width="9.5703125" style="1" bestFit="1" customWidth="1"/>
    <col min="12039" max="12039" width="8.7109375" style="1" bestFit="1" customWidth="1"/>
    <col min="12040" max="12040" width="9.5703125" style="1" customWidth="1"/>
    <col min="12041" max="12041" width="8.7109375" style="1" customWidth="1"/>
    <col min="12042" max="12042" width="9.5703125" style="1" customWidth="1"/>
    <col min="12043" max="12043" width="8.7109375" style="1" customWidth="1"/>
    <col min="12044" max="12044" width="9.5703125" style="1" customWidth="1"/>
    <col min="12045" max="12045" width="8.7109375" style="1" customWidth="1"/>
    <col min="12046" max="12049" width="8.28515625" style="1" customWidth="1"/>
    <col min="12050" max="12288" width="22.7109375" style="1"/>
    <col min="12289" max="12289" width="3.140625" style="1" bestFit="1" customWidth="1"/>
    <col min="12290" max="12290" width="4.7109375" style="1" bestFit="1" customWidth="1"/>
    <col min="12291" max="12291" width="55.5703125" style="1" customWidth="1"/>
    <col min="12292" max="12292" width="10.28515625" style="1" bestFit="1" customWidth="1"/>
    <col min="12293" max="12293" width="8.7109375" style="1" bestFit="1" customWidth="1"/>
    <col min="12294" max="12294" width="9.5703125" style="1" bestFit="1" customWidth="1"/>
    <col min="12295" max="12295" width="8.7109375" style="1" bestFit="1" customWidth="1"/>
    <col min="12296" max="12296" width="9.5703125" style="1" customWidth="1"/>
    <col min="12297" max="12297" width="8.7109375" style="1" customWidth="1"/>
    <col min="12298" max="12298" width="9.5703125" style="1" customWidth="1"/>
    <col min="12299" max="12299" width="8.7109375" style="1" customWidth="1"/>
    <col min="12300" max="12300" width="9.5703125" style="1" customWidth="1"/>
    <col min="12301" max="12301" width="8.7109375" style="1" customWidth="1"/>
    <col min="12302" max="12305" width="8.28515625" style="1" customWidth="1"/>
    <col min="12306" max="12544" width="22.7109375" style="1"/>
    <col min="12545" max="12545" width="3.140625" style="1" bestFit="1" customWidth="1"/>
    <col min="12546" max="12546" width="4.7109375" style="1" bestFit="1" customWidth="1"/>
    <col min="12547" max="12547" width="55.5703125" style="1" customWidth="1"/>
    <col min="12548" max="12548" width="10.28515625" style="1" bestFit="1" customWidth="1"/>
    <col min="12549" max="12549" width="8.7109375" style="1" bestFit="1" customWidth="1"/>
    <col min="12550" max="12550" width="9.5703125" style="1" bestFit="1" customWidth="1"/>
    <col min="12551" max="12551" width="8.7109375" style="1" bestFit="1" customWidth="1"/>
    <col min="12552" max="12552" width="9.5703125" style="1" customWidth="1"/>
    <col min="12553" max="12553" width="8.7109375" style="1" customWidth="1"/>
    <col min="12554" max="12554" width="9.5703125" style="1" customWidth="1"/>
    <col min="12555" max="12555" width="8.7109375" style="1" customWidth="1"/>
    <col min="12556" max="12556" width="9.5703125" style="1" customWidth="1"/>
    <col min="12557" max="12557" width="8.7109375" style="1" customWidth="1"/>
    <col min="12558" max="12561" width="8.28515625" style="1" customWidth="1"/>
    <col min="12562" max="12800" width="22.7109375" style="1"/>
    <col min="12801" max="12801" width="3.140625" style="1" bestFit="1" customWidth="1"/>
    <col min="12802" max="12802" width="4.7109375" style="1" bestFit="1" customWidth="1"/>
    <col min="12803" max="12803" width="55.5703125" style="1" customWidth="1"/>
    <col min="12804" max="12804" width="10.28515625" style="1" bestFit="1" customWidth="1"/>
    <col min="12805" max="12805" width="8.7109375" style="1" bestFit="1" customWidth="1"/>
    <col min="12806" max="12806" width="9.5703125" style="1" bestFit="1" customWidth="1"/>
    <col min="12807" max="12807" width="8.7109375" style="1" bestFit="1" customWidth="1"/>
    <col min="12808" max="12808" width="9.5703125" style="1" customWidth="1"/>
    <col min="12809" max="12809" width="8.7109375" style="1" customWidth="1"/>
    <col min="12810" max="12810" width="9.5703125" style="1" customWidth="1"/>
    <col min="12811" max="12811" width="8.7109375" style="1" customWidth="1"/>
    <col min="12812" max="12812" width="9.5703125" style="1" customWidth="1"/>
    <col min="12813" max="12813" width="8.7109375" style="1" customWidth="1"/>
    <col min="12814" max="12817" width="8.28515625" style="1" customWidth="1"/>
    <col min="12818" max="13056" width="22.7109375" style="1"/>
    <col min="13057" max="13057" width="3.140625" style="1" bestFit="1" customWidth="1"/>
    <col min="13058" max="13058" width="4.7109375" style="1" bestFit="1" customWidth="1"/>
    <col min="13059" max="13059" width="55.5703125" style="1" customWidth="1"/>
    <col min="13060" max="13060" width="10.28515625" style="1" bestFit="1" customWidth="1"/>
    <col min="13061" max="13061" width="8.7109375" style="1" bestFit="1" customWidth="1"/>
    <col min="13062" max="13062" width="9.5703125" style="1" bestFit="1" customWidth="1"/>
    <col min="13063" max="13063" width="8.7109375" style="1" bestFit="1" customWidth="1"/>
    <col min="13064" max="13064" width="9.5703125" style="1" customWidth="1"/>
    <col min="13065" max="13065" width="8.7109375" style="1" customWidth="1"/>
    <col min="13066" max="13066" width="9.5703125" style="1" customWidth="1"/>
    <col min="13067" max="13067" width="8.7109375" style="1" customWidth="1"/>
    <col min="13068" max="13068" width="9.5703125" style="1" customWidth="1"/>
    <col min="13069" max="13069" width="8.7109375" style="1" customWidth="1"/>
    <col min="13070" max="13073" width="8.28515625" style="1" customWidth="1"/>
    <col min="13074" max="13312" width="22.7109375" style="1"/>
    <col min="13313" max="13313" width="3.140625" style="1" bestFit="1" customWidth="1"/>
    <col min="13314" max="13314" width="4.7109375" style="1" bestFit="1" customWidth="1"/>
    <col min="13315" max="13315" width="55.5703125" style="1" customWidth="1"/>
    <col min="13316" max="13316" width="10.28515625" style="1" bestFit="1" customWidth="1"/>
    <col min="13317" max="13317" width="8.7109375" style="1" bestFit="1" customWidth="1"/>
    <col min="13318" max="13318" width="9.5703125" style="1" bestFit="1" customWidth="1"/>
    <col min="13319" max="13319" width="8.7109375" style="1" bestFit="1" customWidth="1"/>
    <col min="13320" max="13320" width="9.5703125" style="1" customWidth="1"/>
    <col min="13321" max="13321" width="8.7109375" style="1" customWidth="1"/>
    <col min="13322" max="13322" width="9.5703125" style="1" customWidth="1"/>
    <col min="13323" max="13323" width="8.7109375" style="1" customWidth="1"/>
    <col min="13324" max="13324" width="9.5703125" style="1" customWidth="1"/>
    <col min="13325" max="13325" width="8.7109375" style="1" customWidth="1"/>
    <col min="13326" max="13329" width="8.28515625" style="1" customWidth="1"/>
    <col min="13330" max="13568" width="22.7109375" style="1"/>
    <col min="13569" max="13569" width="3.140625" style="1" bestFit="1" customWidth="1"/>
    <col min="13570" max="13570" width="4.7109375" style="1" bestFit="1" customWidth="1"/>
    <col min="13571" max="13571" width="55.5703125" style="1" customWidth="1"/>
    <col min="13572" max="13572" width="10.28515625" style="1" bestFit="1" customWidth="1"/>
    <col min="13573" max="13573" width="8.7109375" style="1" bestFit="1" customWidth="1"/>
    <col min="13574" max="13574" width="9.5703125" style="1" bestFit="1" customWidth="1"/>
    <col min="13575" max="13575" width="8.7109375" style="1" bestFit="1" customWidth="1"/>
    <col min="13576" max="13576" width="9.5703125" style="1" customWidth="1"/>
    <col min="13577" max="13577" width="8.7109375" style="1" customWidth="1"/>
    <col min="13578" max="13578" width="9.5703125" style="1" customWidth="1"/>
    <col min="13579" max="13579" width="8.7109375" style="1" customWidth="1"/>
    <col min="13580" max="13580" width="9.5703125" style="1" customWidth="1"/>
    <col min="13581" max="13581" width="8.7109375" style="1" customWidth="1"/>
    <col min="13582" max="13585" width="8.28515625" style="1" customWidth="1"/>
    <col min="13586" max="13824" width="22.7109375" style="1"/>
    <col min="13825" max="13825" width="3.140625" style="1" bestFit="1" customWidth="1"/>
    <col min="13826" max="13826" width="4.7109375" style="1" bestFit="1" customWidth="1"/>
    <col min="13827" max="13827" width="55.5703125" style="1" customWidth="1"/>
    <col min="13828" max="13828" width="10.28515625" style="1" bestFit="1" customWidth="1"/>
    <col min="13829" max="13829" width="8.7109375" style="1" bestFit="1" customWidth="1"/>
    <col min="13830" max="13830" width="9.5703125" style="1" bestFit="1" customWidth="1"/>
    <col min="13831" max="13831" width="8.7109375" style="1" bestFit="1" customWidth="1"/>
    <col min="13832" max="13832" width="9.5703125" style="1" customWidth="1"/>
    <col min="13833" max="13833" width="8.7109375" style="1" customWidth="1"/>
    <col min="13834" max="13834" width="9.5703125" style="1" customWidth="1"/>
    <col min="13835" max="13835" width="8.7109375" style="1" customWidth="1"/>
    <col min="13836" max="13836" width="9.5703125" style="1" customWidth="1"/>
    <col min="13837" max="13837" width="8.7109375" style="1" customWidth="1"/>
    <col min="13838" max="13841" width="8.28515625" style="1" customWidth="1"/>
    <col min="13842" max="14080" width="22.7109375" style="1"/>
    <col min="14081" max="14081" width="3.140625" style="1" bestFit="1" customWidth="1"/>
    <col min="14082" max="14082" width="4.7109375" style="1" bestFit="1" customWidth="1"/>
    <col min="14083" max="14083" width="55.5703125" style="1" customWidth="1"/>
    <col min="14084" max="14084" width="10.28515625" style="1" bestFit="1" customWidth="1"/>
    <col min="14085" max="14085" width="8.7109375" style="1" bestFit="1" customWidth="1"/>
    <col min="14086" max="14086" width="9.5703125" style="1" bestFit="1" customWidth="1"/>
    <col min="14087" max="14087" width="8.7109375" style="1" bestFit="1" customWidth="1"/>
    <col min="14088" max="14088" width="9.5703125" style="1" customWidth="1"/>
    <col min="14089" max="14089" width="8.7109375" style="1" customWidth="1"/>
    <col min="14090" max="14090" width="9.5703125" style="1" customWidth="1"/>
    <col min="14091" max="14091" width="8.7109375" style="1" customWidth="1"/>
    <col min="14092" max="14092" width="9.5703125" style="1" customWidth="1"/>
    <col min="14093" max="14093" width="8.7109375" style="1" customWidth="1"/>
    <col min="14094" max="14097" width="8.28515625" style="1" customWidth="1"/>
    <col min="14098" max="14336" width="22.7109375" style="1"/>
    <col min="14337" max="14337" width="3.140625" style="1" bestFit="1" customWidth="1"/>
    <col min="14338" max="14338" width="4.7109375" style="1" bestFit="1" customWidth="1"/>
    <col min="14339" max="14339" width="55.5703125" style="1" customWidth="1"/>
    <col min="14340" max="14340" width="10.28515625" style="1" bestFit="1" customWidth="1"/>
    <col min="14341" max="14341" width="8.7109375" style="1" bestFit="1" customWidth="1"/>
    <col min="14342" max="14342" width="9.5703125" style="1" bestFit="1" customWidth="1"/>
    <col min="14343" max="14343" width="8.7109375" style="1" bestFit="1" customWidth="1"/>
    <col min="14344" max="14344" width="9.5703125" style="1" customWidth="1"/>
    <col min="14345" max="14345" width="8.7109375" style="1" customWidth="1"/>
    <col min="14346" max="14346" width="9.5703125" style="1" customWidth="1"/>
    <col min="14347" max="14347" width="8.7109375" style="1" customWidth="1"/>
    <col min="14348" max="14348" width="9.5703125" style="1" customWidth="1"/>
    <col min="14349" max="14349" width="8.7109375" style="1" customWidth="1"/>
    <col min="14350" max="14353" width="8.28515625" style="1" customWidth="1"/>
    <col min="14354" max="14592" width="22.7109375" style="1"/>
    <col min="14593" max="14593" width="3.140625" style="1" bestFit="1" customWidth="1"/>
    <col min="14594" max="14594" width="4.7109375" style="1" bestFit="1" customWidth="1"/>
    <col min="14595" max="14595" width="55.5703125" style="1" customWidth="1"/>
    <col min="14596" max="14596" width="10.28515625" style="1" bestFit="1" customWidth="1"/>
    <col min="14597" max="14597" width="8.7109375" style="1" bestFit="1" customWidth="1"/>
    <col min="14598" max="14598" width="9.5703125" style="1" bestFit="1" customWidth="1"/>
    <col min="14599" max="14599" width="8.7109375" style="1" bestFit="1" customWidth="1"/>
    <col min="14600" max="14600" width="9.5703125" style="1" customWidth="1"/>
    <col min="14601" max="14601" width="8.7109375" style="1" customWidth="1"/>
    <col min="14602" max="14602" width="9.5703125" style="1" customWidth="1"/>
    <col min="14603" max="14603" width="8.7109375" style="1" customWidth="1"/>
    <col min="14604" max="14604" width="9.5703125" style="1" customWidth="1"/>
    <col min="14605" max="14605" width="8.7109375" style="1" customWidth="1"/>
    <col min="14606" max="14609" width="8.28515625" style="1" customWidth="1"/>
    <col min="14610" max="14848" width="22.7109375" style="1"/>
    <col min="14849" max="14849" width="3.140625" style="1" bestFit="1" customWidth="1"/>
    <col min="14850" max="14850" width="4.7109375" style="1" bestFit="1" customWidth="1"/>
    <col min="14851" max="14851" width="55.5703125" style="1" customWidth="1"/>
    <col min="14852" max="14852" width="10.28515625" style="1" bestFit="1" customWidth="1"/>
    <col min="14853" max="14853" width="8.7109375" style="1" bestFit="1" customWidth="1"/>
    <col min="14854" max="14854" width="9.5703125" style="1" bestFit="1" customWidth="1"/>
    <col min="14855" max="14855" width="8.7109375" style="1" bestFit="1" customWidth="1"/>
    <col min="14856" max="14856" width="9.5703125" style="1" customWidth="1"/>
    <col min="14857" max="14857" width="8.7109375" style="1" customWidth="1"/>
    <col min="14858" max="14858" width="9.5703125" style="1" customWidth="1"/>
    <col min="14859" max="14859" width="8.7109375" style="1" customWidth="1"/>
    <col min="14860" max="14860" width="9.5703125" style="1" customWidth="1"/>
    <col min="14861" max="14861" width="8.7109375" style="1" customWidth="1"/>
    <col min="14862" max="14865" width="8.28515625" style="1" customWidth="1"/>
    <col min="14866" max="15104" width="22.7109375" style="1"/>
    <col min="15105" max="15105" width="3.140625" style="1" bestFit="1" customWidth="1"/>
    <col min="15106" max="15106" width="4.7109375" style="1" bestFit="1" customWidth="1"/>
    <col min="15107" max="15107" width="55.5703125" style="1" customWidth="1"/>
    <col min="15108" max="15108" width="10.28515625" style="1" bestFit="1" customWidth="1"/>
    <col min="15109" max="15109" width="8.7109375" style="1" bestFit="1" customWidth="1"/>
    <col min="15110" max="15110" width="9.5703125" style="1" bestFit="1" customWidth="1"/>
    <col min="15111" max="15111" width="8.7109375" style="1" bestFit="1" customWidth="1"/>
    <col min="15112" max="15112" width="9.5703125" style="1" customWidth="1"/>
    <col min="15113" max="15113" width="8.7109375" style="1" customWidth="1"/>
    <col min="15114" max="15114" width="9.5703125" style="1" customWidth="1"/>
    <col min="15115" max="15115" width="8.7109375" style="1" customWidth="1"/>
    <col min="15116" max="15116" width="9.5703125" style="1" customWidth="1"/>
    <col min="15117" max="15117" width="8.7109375" style="1" customWidth="1"/>
    <col min="15118" max="15121" width="8.28515625" style="1" customWidth="1"/>
    <col min="15122" max="15360" width="22.7109375" style="1"/>
    <col min="15361" max="15361" width="3.140625" style="1" bestFit="1" customWidth="1"/>
    <col min="15362" max="15362" width="4.7109375" style="1" bestFit="1" customWidth="1"/>
    <col min="15363" max="15363" width="55.5703125" style="1" customWidth="1"/>
    <col min="15364" max="15364" width="10.28515625" style="1" bestFit="1" customWidth="1"/>
    <col min="15365" max="15365" width="8.7109375" style="1" bestFit="1" customWidth="1"/>
    <col min="15366" max="15366" width="9.5703125" style="1" bestFit="1" customWidth="1"/>
    <col min="15367" max="15367" width="8.7109375" style="1" bestFit="1" customWidth="1"/>
    <col min="15368" max="15368" width="9.5703125" style="1" customWidth="1"/>
    <col min="15369" max="15369" width="8.7109375" style="1" customWidth="1"/>
    <col min="15370" max="15370" width="9.5703125" style="1" customWidth="1"/>
    <col min="15371" max="15371" width="8.7109375" style="1" customWidth="1"/>
    <col min="15372" max="15372" width="9.5703125" style="1" customWidth="1"/>
    <col min="15373" max="15373" width="8.7109375" style="1" customWidth="1"/>
    <col min="15374" max="15377" width="8.28515625" style="1" customWidth="1"/>
    <col min="15378" max="15616" width="22.7109375" style="1"/>
    <col min="15617" max="15617" width="3.140625" style="1" bestFit="1" customWidth="1"/>
    <col min="15618" max="15618" width="4.7109375" style="1" bestFit="1" customWidth="1"/>
    <col min="15619" max="15619" width="55.5703125" style="1" customWidth="1"/>
    <col min="15620" max="15620" width="10.28515625" style="1" bestFit="1" customWidth="1"/>
    <col min="15621" max="15621" width="8.7109375" style="1" bestFit="1" customWidth="1"/>
    <col min="15622" max="15622" width="9.5703125" style="1" bestFit="1" customWidth="1"/>
    <col min="15623" max="15623" width="8.7109375" style="1" bestFit="1" customWidth="1"/>
    <col min="15624" max="15624" width="9.5703125" style="1" customWidth="1"/>
    <col min="15625" max="15625" width="8.7109375" style="1" customWidth="1"/>
    <col min="15626" max="15626" width="9.5703125" style="1" customWidth="1"/>
    <col min="15627" max="15627" width="8.7109375" style="1" customWidth="1"/>
    <col min="15628" max="15628" width="9.5703125" style="1" customWidth="1"/>
    <col min="15629" max="15629" width="8.7109375" style="1" customWidth="1"/>
    <col min="15630" max="15633" width="8.28515625" style="1" customWidth="1"/>
    <col min="15634" max="15872" width="22.7109375" style="1"/>
    <col min="15873" max="15873" width="3.140625" style="1" bestFit="1" customWidth="1"/>
    <col min="15874" max="15874" width="4.7109375" style="1" bestFit="1" customWidth="1"/>
    <col min="15875" max="15875" width="55.5703125" style="1" customWidth="1"/>
    <col min="15876" max="15876" width="10.28515625" style="1" bestFit="1" customWidth="1"/>
    <col min="15877" max="15877" width="8.7109375" style="1" bestFit="1" customWidth="1"/>
    <col min="15878" max="15878" width="9.5703125" style="1" bestFit="1" customWidth="1"/>
    <col min="15879" max="15879" width="8.7109375" style="1" bestFit="1" customWidth="1"/>
    <col min="15880" max="15880" width="9.5703125" style="1" customWidth="1"/>
    <col min="15881" max="15881" width="8.7109375" style="1" customWidth="1"/>
    <col min="15882" max="15882" width="9.5703125" style="1" customWidth="1"/>
    <col min="15883" max="15883" width="8.7109375" style="1" customWidth="1"/>
    <col min="15884" max="15884" width="9.5703125" style="1" customWidth="1"/>
    <col min="15885" max="15885" width="8.7109375" style="1" customWidth="1"/>
    <col min="15886" max="15889" width="8.28515625" style="1" customWidth="1"/>
    <col min="15890" max="16128" width="22.7109375" style="1"/>
    <col min="16129" max="16129" width="3.140625" style="1" bestFit="1" customWidth="1"/>
    <col min="16130" max="16130" width="4.7109375" style="1" bestFit="1" customWidth="1"/>
    <col min="16131" max="16131" width="55.5703125" style="1" customWidth="1"/>
    <col min="16132" max="16132" width="10.28515625" style="1" bestFit="1" customWidth="1"/>
    <col min="16133" max="16133" width="8.7109375" style="1" bestFit="1" customWidth="1"/>
    <col min="16134" max="16134" width="9.5703125" style="1" bestFit="1" customWidth="1"/>
    <col min="16135" max="16135" width="8.7109375" style="1" bestFit="1" customWidth="1"/>
    <col min="16136" max="16136" width="9.5703125" style="1" customWidth="1"/>
    <col min="16137" max="16137" width="8.7109375" style="1" customWidth="1"/>
    <col min="16138" max="16138" width="9.5703125" style="1" customWidth="1"/>
    <col min="16139" max="16139" width="8.7109375" style="1" customWidth="1"/>
    <col min="16140" max="16140" width="9.5703125" style="1" customWidth="1"/>
    <col min="16141" max="16141" width="8.7109375" style="1" customWidth="1"/>
    <col min="16142" max="16145" width="8.28515625" style="1" customWidth="1"/>
    <col min="16146" max="16384" width="22.7109375" style="1"/>
  </cols>
  <sheetData>
    <row r="1" spans="1:17" ht="16.5">
      <c r="A1" s="73" t="s">
        <v>1157</v>
      </c>
      <c r="B1" s="73"/>
      <c r="C1" s="73"/>
      <c r="D1" s="73"/>
      <c r="E1" s="73"/>
      <c r="F1" s="73"/>
      <c r="G1" s="73"/>
      <c r="H1" s="73"/>
      <c r="I1" s="73"/>
      <c r="J1" s="73"/>
      <c r="K1" s="73"/>
      <c r="L1" s="73"/>
      <c r="M1" s="73"/>
      <c r="N1" s="73"/>
      <c r="O1" s="73"/>
      <c r="P1" s="73"/>
      <c r="Q1" s="73"/>
    </row>
    <row r="3" spans="1:17" ht="27">
      <c r="A3" s="74" t="s">
        <v>1</v>
      </c>
      <c r="B3" s="74" t="s">
        <v>2</v>
      </c>
      <c r="C3" s="74" t="s">
        <v>3</v>
      </c>
      <c r="D3" s="77">
        <v>2021</v>
      </c>
      <c r="E3" s="78"/>
      <c r="F3" s="77">
        <v>2020</v>
      </c>
      <c r="G3" s="78"/>
      <c r="H3" s="77">
        <v>2019</v>
      </c>
      <c r="I3" s="78"/>
      <c r="J3" s="77">
        <v>2018</v>
      </c>
      <c r="K3" s="78"/>
      <c r="L3" s="77">
        <v>2017</v>
      </c>
      <c r="M3" s="78"/>
      <c r="N3" s="4" t="s">
        <v>4</v>
      </c>
      <c r="O3" s="4" t="s">
        <v>5</v>
      </c>
      <c r="P3" s="4" t="s">
        <v>6</v>
      </c>
      <c r="Q3" s="4" t="s">
        <v>7</v>
      </c>
    </row>
    <row r="4" spans="1:17">
      <c r="A4" s="76"/>
      <c r="B4" s="76"/>
      <c r="C4" s="76"/>
      <c r="D4" s="5" t="s">
        <v>8</v>
      </c>
      <c r="E4" s="5" t="s">
        <v>9</v>
      </c>
      <c r="F4" s="5" t="s">
        <v>8</v>
      </c>
      <c r="G4" s="5" t="s">
        <v>9</v>
      </c>
      <c r="H4" s="5" t="s">
        <v>8</v>
      </c>
      <c r="I4" s="5" t="s">
        <v>9</v>
      </c>
      <c r="J4" s="5" t="s">
        <v>8</v>
      </c>
      <c r="K4" s="5" t="s">
        <v>9</v>
      </c>
      <c r="L4" s="5" t="s">
        <v>8</v>
      </c>
      <c r="M4" s="5" t="s">
        <v>9</v>
      </c>
      <c r="N4" s="79" t="s">
        <v>10</v>
      </c>
      <c r="O4" s="80"/>
      <c r="P4" s="80"/>
      <c r="Q4" s="81"/>
    </row>
    <row r="5" spans="1:17" s="3" customFormat="1" ht="13.9" customHeight="1">
      <c r="A5" s="82" t="s">
        <v>11</v>
      </c>
      <c r="B5" s="83"/>
      <c r="C5" s="84"/>
      <c r="D5" s="55">
        <f>SUM(D6:D988)</f>
        <v>5009266659</v>
      </c>
      <c r="E5" s="8">
        <f>PRODUCT(D5,100,1/5009266659)</f>
        <v>100</v>
      </c>
      <c r="F5" s="55">
        <f>SUM(F6:F988)</f>
        <v>3742875453</v>
      </c>
      <c r="G5" s="8">
        <f t="shared" ref="G5:G68" si="0">PRODUCT(F5,100,1/3742875453)</f>
        <v>100</v>
      </c>
      <c r="H5" s="55">
        <f>SUM(H6:H988)</f>
        <v>4061275531</v>
      </c>
      <c r="I5" s="8">
        <f t="shared" ref="I5:I68" si="1">PRODUCT(H5,100,1/4061275531)</f>
        <v>100</v>
      </c>
      <c r="J5" s="55">
        <f>SUM(J6:J988)</f>
        <v>3598828838</v>
      </c>
      <c r="K5" s="8">
        <f t="shared" ref="K5:K68" si="2">PRODUCT(J5,100,1/3598828838)</f>
        <v>100</v>
      </c>
      <c r="L5" s="55">
        <f>SUM(L6:L988)</f>
        <v>2713405628</v>
      </c>
      <c r="M5" s="8">
        <f t="shared" ref="M5:M59" si="3">PRODUCT(L5,100,1/2713405628)</f>
        <v>100</v>
      </c>
      <c r="N5" s="8">
        <f t="shared" ref="N5:N68" si="4">PRODUCT(D5-F5,100,1/F5)</f>
        <v>33.834714029422443</v>
      </c>
      <c r="O5" s="8">
        <f t="shared" ref="O5:O68" si="5">PRODUCT(F5-H5,100,1/H5)</f>
        <v>-7.8399033892093746</v>
      </c>
      <c r="P5" s="8">
        <f t="shared" ref="P5:P36" si="6">PRODUCT(H5-J5,100,1/J5)</f>
        <v>12.8499218444909</v>
      </c>
      <c r="Q5" s="8">
        <f t="shared" ref="Q5:Q36" si="7">PRODUCT(J5-L5,100,1/L5)</f>
        <v>32.631435597508826</v>
      </c>
    </row>
    <row r="6" spans="1:17" s="3" customFormat="1" ht="40.5">
      <c r="A6" s="56" t="s">
        <v>1158</v>
      </c>
      <c r="B6" s="17" t="s">
        <v>104</v>
      </c>
      <c r="C6" s="18" t="s">
        <v>105</v>
      </c>
      <c r="D6" s="57">
        <v>442699057</v>
      </c>
      <c r="E6" s="14">
        <f>PRODUCT(D6,100,1/5009266659)</f>
        <v>8.8376021309349895</v>
      </c>
      <c r="F6" s="13">
        <v>509181266</v>
      </c>
      <c r="G6" s="14">
        <f t="shared" si="0"/>
        <v>13.604013074810693</v>
      </c>
      <c r="H6" s="13">
        <v>562455489</v>
      </c>
      <c r="I6" s="14">
        <f t="shared" si="1"/>
        <v>13.849232456816534</v>
      </c>
      <c r="J6" s="15">
        <v>578940482</v>
      </c>
      <c r="K6" s="16">
        <f t="shared" si="2"/>
        <v>16.086913494939601</v>
      </c>
      <c r="L6" s="15">
        <v>376877318</v>
      </c>
      <c r="M6" s="16">
        <f t="shared" si="3"/>
        <v>13.889457370875624</v>
      </c>
      <c r="N6" s="14">
        <f t="shared" si="4"/>
        <v>-13.056687949709447</v>
      </c>
      <c r="O6" s="14">
        <f t="shared" si="5"/>
        <v>-9.4717224814922201</v>
      </c>
      <c r="P6" s="14">
        <f t="shared" si="6"/>
        <v>-2.8474417513612393</v>
      </c>
      <c r="Q6" s="14">
        <f t="shared" si="7"/>
        <v>53.615103469824632</v>
      </c>
    </row>
    <row r="7" spans="1:17" s="3" customFormat="1" ht="54">
      <c r="A7" s="56" t="s">
        <v>1159</v>
      </c>
      <c r="B7" s="17" t="s">
        <v>244</v>
      </c>
      <c r="C7" s="18" t="s">
        <v>245</v>
      </c>
      <c r="D7" s="57">
        <v>382028246</v>
      </c>
      <c r="E7" s="14">
        <f t="shared" ref="E7:E70" si="8">PRODUCT(D7,100,1/5009266659)</f>
        <v>7.6264306136232785</v>
      </c>
      <c r="F7" s="13">
        <v>196122288</v>
      </c>
      <c r="G7" s="14">
        <f t="shared" si="0"/>
        <v>5.2398828243884923</v>
      </c>
      <c r="H7" s="13">
        <v>34733016</v>
      </c>
      <c r="I7" s="14">
        <f t="shared" si="1"/>
        <v>0.85522431893331197</v>
      </c>
      <c r="J7" s="15">
        <v>6411783</v>
      </c>
      <c r="K7" s="16">
        <f t="shared" si="2"/>
        <v>0.17816304382964934</v>
      </c>
      <c r="L7" s="15">
        <v>1119661</v>
      </c>
      <c r="M7" s="16">
        <f t="shared" si="3"/>
        <v>4.1264047971525768E-2</v>
      </c>
      <c r="N7" s="14">
        <f t="shared" si="4"/>
        <v>94.790836827275854</v>
      </c>
      <c r="O7" s="14">
        <f t="shared" si="5"/>
        <v>464.65665981900332</v>
      </c>
      <c r="P7" s="14">
        <f t="shared" si="6"/>
        <v>441.70604338917894</v>
      </c>
      <c r="Q7" s="14">
        <f t="shared" si="7"/>
        <v>472.65395508104683</v>
      </c>
    </row>
    <row r="8" spans="1:17" s="3" customFormat="1" ht="54">
      <c r="A8" s="56" t="s">
        <v>1160</v>
      </c>
      <c r="B8" s="17" t="s">
        <v>92</v>
      </c>
      <c r="C8" s="18" t="s">
        <v>93</v>
      </c>
      <c r="D8" s="57">
        <v>174780435</v>
      </c>
      <c r="E8" s="14">
        <f t="shared" si="8"/>
        <v>3.4891421618766731</v>
      </c>
      <c r="F8" s="13">
        <v>137332456</v>
      </c>
      <c r="G8" s="14">
        <f t="shared" si="0"/>
        <v>3.6691698060624724</v>
      </c>
      <c r="H8" s="13">
        <v>118663016</v>
      </c>
      <c r="I8" s="14">
        <f t="shared" si="1"/>
        <v>2.9218164365908423</v>
      </c>
      <c r="J8" s="15">
        <v>145883981</v>
      </c>
      <c r="K8" s="16">
        <f t="shared" si="2"/>
        <v>4.0536515507381852</v>
      </c>
      <c r="L8" s="15">
        <v>137317287</v>
      </c>
      <c r="M8" s="16">
        <f t="shared" si="3"/>
        <v>5.0606988348149766</v>
      </c>
      <c r="N8" s="14">
        <f t="shared" si="4"/>
        <v>27.268120072068033</v>
      </c>
      <c r="O8" s="14">
        <f t="shared" si="5"/>
        <v>15.73315817288851</v>
      </c>
      <c r="P8" s="14">
        <f t="shared" si="6"/>
        <v>-18.659324220114339</v>
      </c>
      <c r="Q8" s="14">
        <f t="shared" si="7"/>
        <v>6.2386129140462847</v>
      </c>
    </row>
    <row r="9" spans="1:17" s="3" customFormat="1" ht="54">
      <c r="A9" s="56" t="s">
        <v>1161</v>
      </c>
      <c r="B9" s="17" t="s">
        <v>178</v>
      </c>
      <c r="C9" s="18" t="s">
        <v>179</v>
      </c>
      <c r="D9" s="57">
        <v>135660642</v>
      </c>
      <c r="E9" s="14">
        <f t="shared" si="8"/>
        <v>2.7081936585720099</v>
      </c>
      <c r="F9" s="13">
        <v>104884660</v>
      </c>
      <c r="G9" s="14">
        <f t="shared" si="0"/>
        <v>2.8022481997345796</v>
      </c>
      <c r="H9" s="13">
        <v>112137307</v>
      </c>
      <c r="I9" s="14">
        <f t="shared" si="1"/>
        <v>2.7611351690878418</v>
      </c>
      <c r="J9" s="15">
        <v>105254598</v>
      </c>
      <c r="K9" s="16">
        <f t="shared" si="2"/>
        <v>2.9246903017064243</v>
      </c>
      <c r="L9" s="15">
        <v>102126802</v>
      </c>
      <c r="M9" s="16">
        <f t="shared" si="3"/>
        <v>3.7637867684116117</v>
      </c>
      <c r="N9" s="14">
        <f t="shared" si="4"/>
        <v>29.342691295371509</v>
      </c>
      <c r="O9" s="14">
        <f t="shared" si="5"/>
        <v>-6.4676486300852574</v>
      </c>
      <c r="P9" s="14">
        <f t="shared" si="6"/>
        <v>6.5391053035041757</v>
      </c>
      <c r="Q9" s="14">
        <f t="shared" si="7"/>
        <v>3.0626593007387033</v>
      </c>
    </row>
    <row r="10" spans="1:17" s="3" customFormat="1" ht="54">
      <c r="A10" s="56" t="s">
        <v>1162</v>
      </c>
      <c r="B10" s="17" t="s">
        <v>156</v>
      </c>
      <c r="C10" s="18" t="s">
        <v>157</v>
      </c>
      <c r="D10" s="57">
        <v>97519828</v>
      </c>
      <c r="E10" s="14">
        <f t="shared" si="8"/>
        <v>1.9467885149373916</v>
      </c>
      <c r="F10" s="13">
        <v>65002132</v>
      </c>
      <c r="G10" s="14">
        <f t="shared" si="0"/>
        <v>1.736689687280385</v>
      </c>
      <c r="H10" s="13">
        <v>77711135</v>
      </c>
      <c r="I10" s="14">
        <f t="shared" si="1"/>
        <v>1.913466210475637</v>
      </c>
      <c r="J10" s="15">
        <v>67730119</v>
      </c>
      <c r="K10" s="16">
        <f t="shared" si="2"/>
        <v>1.8820044533610021</v>
      </c>
      <c r="L10" s="15">
        <v>56342264</v>
      </c>
      <c r="M10" s="16">
        <f t="shared" si="3"/>
        <v>2.0764408910557477</v>
      </c>
      <c r="N10" s="14">
        <f t="shared" si="4"/>
        <v>50.025583776236758</v>
      </c>
      <c r="O10" s="14">
        <f t="shared" si="5"/>
        <v>-16.35415954225865</v>
      </c>
      <c r="P10" s="14">
        <f t="shared" si="6"/>
        <v>14.736451297243402</v>
      </c>
      <c r="Q10" s="14">
        <f t="shared" si="7"/>
        <v>20.211922971359474</v>
      </c>
    </row>
    <row r="11" spans="1:17" s="3" customFormat="1" ht="54">
      <c r="A11" s="56" t="s">
        <v>1163</v>
      </c>
      <c r="B11" s="17" t="s">
        <v>436</v>
      </c>
      <c r="C11" s="18" t="s">
        <v>437</v>
      </c>
      <c r="D11" s="57">
        <v>95123893</v>
      </c>
      <c r="E11" s="14">
        <f t="shared" si="8"/>
        <v>1.8989584598993894</v>
      </c>
      <c r="F11" s="13">
        <v>74688370</v>
      </c>
      <c r="G11" s="14">
        <f t="shared" si="0"/>
        <v>1.9954810395877738</v>
      </c>
      <c r="H11" s="13">
        <v>99710282</v>
      </c>
      <c r="I11" s="14">
        <f t="shared" si="1"/>
        <v>2.4551469418635707</v>
      </c>
      <c r="J11" s="15">
        <v>102329834</v>
      </c>
      <c r="K11" s="16">
        <f t="shared" si="2"/>
        <v>2.8434204183177663</v>
      </c>
      <c r="L11" s="15">
        <v>94534459</v>
      </c>
      <c r="M11" s="16">
        <f t="shared" si="3"/>
        <v>3.4839781426148058</v>
      </c>
      <c r="N11" s="14">
        <f t="shared" si="4"/>
        <v>27.361050990937411</v>
      </c>
      <c r="O11" s="14">
        <f t="shared" si="5"/>
        <v>-25.09461561847754</v>
      </c>
      <c r="P11" s="14">
        <f t="shared" si="6"/>
        <v>-2.5599103385626525</v>
      </c>
      <c r="Q11" s="14">
        <f t="shared" si="7"/>
        <v>8.246067182761367</v>
      </c>
    </row>
    <row r="12" spans="1:17" s="3" customFormat="1" ht="54">
      <c r="A12" s="56" t="s">
        <v>1164</v>
      </c>
      <c r="B12" s="17" t="s">
        <v>708</v>
      </c>
      <c r="C12" s="18" t="s">
        <v>709</v>
      </c>
      <c r="D12" s="57">
        <v>93069516</v>
      </c>
      <c r="E12" s="14">
        <f t="shared" si="8"/>
        <v>1.8579469278758554</v>
      </c>
      <c r="F12" s="13">
        <v>1648342</v>
      </c>
      <c r="G12" s="14">
        <f t="shared" si="0"/>
        <v>4.4039456313696365E-2</v>
      </c>
      <c r="H12" s="13">
        <v>256527</v>
      </c>
      <c r="I12" s="14">
        <f t="shared" si="1"/>
        <v>6.3164145855633654E-3</v>
      </c>
      <c r="J12" s="15">
        <v>182829</v>
      </c>
      <c r="K12" s="16">
        <f t="shared" si="2"/>
        <v>5.0802360498368336E-3</v>
      </c>
      <c r="L12" s="15">
        <v>113684</v>
      </c>
      <c r="M12" s="16">
        <f t="shared" si="3"/>
        <v>4.1897163780777709E-3</v>
      </c>
      <c r="N12" s="14">
        <f t="shared" si="4"/>
        <v>5546.2503533854015</v>
      </c>
      <c r="O12" s="14">
        <f t="shared" si="5"/>
        <v>542.56082205771702</v>
      </c>
      <c r="P12" s="14">
        <f t="shared" si="6"/>
        <v>40.309797679799154</v>
      </c>
      <c r="Q12" s="14">
        <f t="shared" si="7"/>
        <v>60.82210337426551</v>
      </c>
    </row>
    <row r="13" spans="1:17" s="3" customFormat="1" ht="54">
      <c r="A13" s="56" t="s">
        <v>1165</v>
      </c>
      <c r="B13" s="17" t="s">
        <v>252</v>
      </c>
      <c r="C13" s="18" t="s">
        <v>253</v>
      </c>
      <c r="D13" s="57">
        <v>91083909</v>
      </c>
      <c r="E13" s="14">
        <f t="shared" si="8"/>
        <v>1.8183082514953013</v>
      </c>
      <c r="F13" s="13">
        <v>81238963</v>
      </c>
      <c r="G13" s="14">
        <f t="shared" si="0"/>
        <v>2.170496026921898</v>
      </c>
      <c r="H13" s="13">
        <v>91909922</v>
      </c>
      <c r="I13" s="14">
        <f t="shared" si="1"/>
        <v>2.2630801899168165</v>
      </c>
      <c r="J13" s="15">
        <v>70242747</v>
      </c>
      <c r="K13" s="16">
        <f t="shared" si="2"/>
        <v>1.9518223889479682</v>
      </c>
      <c r="L13" s="15">
        <v>67080630</v>
      </c>
      <c r="M13" s="16">
        <f t="shared" si="3"/>
        <v>2.4721932212340794</v>
      </c>
      <c r="N13" s="14">
        <f t="shared" si="4"/>
        <v>12.118502792803989</v>
      </c>
      <c r="O13" s="14">
        <f t="shared" si="5"/>
        <v>-11.610236161445115</v>
      </c>
      <c r="P13" s="14">
        <f t="shared" si="6"/>
        <v>30.846138463235217</v>
      </c>
      <c r="Q13" s="14">
        <f t="shared" si="7"/>
        <v>4.7139047441862125</v>
      </c>
    </row>
    <row r="14" spans="1:17" s="3" customFormat="1" ht="27">
      <c r="A14" s="56" t="s">
        <v>1166</v>
      </c>
      <c r="B14" s="17" t="s">
        <v>428</v>
      </c>
      <c r="C14" s="18" t="s">
        <v>429</v>
      </c>
      <c r="D14" s="57">
        <v>86099234</v>
      </c>
      <c r="E14" s="14">
        <f t="shared" si="8"/>
        <v>1.718799174831471</v>
      </c>
      <c r="F14" s="13">
        <v>72935107</v>
      </c>
      <c r="G14" s="14">
        <f t="shared" si="0"/>
        <v>1.948638364163062</v>
      </c>
      <c r="H14" s="13">
        <v>59421933</v>
      </c>
      <c r="I14" s="14">
        <f t="shared" si="1"/>
        <v>1.4631347355388284</v>
      </c>
      <c r="J14" s="15">
        <v>50946436</v>
      </c>
      <c r="K14" s="16">
        <f t="shared" si="2"/>
        <v>1.4156393174928761</v>
      </c>
      <c r="L14" s="15">
        <v>42922500</v>
      </c>
      <c r="M14" s="16">
        <f t="shared" si="3"/>
        <v>1.581868171757179</v>
      </c>
      <c r="N14" s="14">
        <f t="shared" si="4"/>
        <v>18.049095341698752</v>
      </c>
      <c r="O14" s="14">
        <f t="shared" si="5"/>
        <v>22.741054216462462</v>
      </c>
      <c r="P14" s="14">
        <f t="shared" si="6"/>
        <v>16.636094034134203</v>
      </c>
      <c r="Q14" s="14">
        <f t="shared" si="7"/>
        <v>18.694008969654611</v>
      </c>
    </row>
    <row r="15" spans="1:17" s="3" customFormat="1" ht="54">
      <c r="A15" s="56" t="s">
        <v>1167</v>
      </c>
      <c r="B15" s="17" t="s">
        <v>997</v>
      </c>
      <c r="C15" s="18" t="s">
        <v>998</v>
      </c>
      <c r="D15" s="57">
        <v>83477016</v>
      </c>
      <c r="E15" s="14">
        <f t="shared" si="8"/>
        <v>1.6664518318269068</v>
      </c>
      <c r="F15" s="13">
        <v>100137852</v>
      </c>
      <c r="G15" s="14">
        <f t="shared" si="0"/>
        <v>2.6754257056493085</v>
      </c>
      <c r="H15" s="13">
        <v>138822995</v>
      </c>
      <c r="I15" s="14">
        <f t="shared" si="1"/>
        <v>3.4182116908925382</v>
      </c>
      <c r="J15" s="15">
        <v>64642923</v>
      </c>
      <c r="K15" s="16">
        <f t="shared" si="2"/>
        <v>1.7962211016382881</v>
      </c>
      <c r="L15" s="15">
        <v>50853212</v>
      </c>
      <c r="M15" s="16">
        <f t="shared" si="3"/>
        <v>1.8741470672589022</v>
      </c>
      <c r="N15" s="14">
        <f t="shared" si="4"/>
        <v>-16.637900321648601</v>
      </c>
      <c r="O15" s="14">
        <f t="shared" si="5"/>
        <v>-27.866523842105554</v>
      </c>
      <c r="P15" s="14">
        <f t="shared" si="6"/>
        <v>114.75358563225862</v>
      </c>
      <c r="Q15" s="14">
        <f t="shared" si="7"/>
        <v>27.11669618823684</v>
      </c>
    </row>
    <row r="16" spans="1:17" s="3" customFormat="1" ht="54">
      <c r="A16" s="56" t="s">
        <v>1168</v>
      </c>
      <c r="B16" s="17" t="s">
        <v>66</v>
      </c>
      <c r="C16" s="18" t="s">
        <v>67</v>
      </c>
      <c r="D16" s="57">
        <v>77988562</v>
      </c>
      <c r="E16" s="14">
        <f t="shared" si="8"/>
        <v>1.5568858140119228</v>
      </c>
      <c r="F16" s="13">
        <v>8831877</v>
      </c>
      <c r="G16" s="14">
        <f t="shared" si="0"/>
        <v>0.23596502504300668</v>
      </c>
      <c r="H16" s="13">
        <v>2002856</v>
      </c>
      <c r="I16" s="14">
        <f t="shared" si="1"/>
        <v>4.9315934974420231E-2</v>
      </c>
      <c r="J16" s="15">
        <v>1325172</v>
      </c>
      <c r="K16" s="16">
        <f t="shared" si="2"/>
        <v>3.6822312470310377E-2</v>
      </c>
      <c r="L16" s="15">
        <v>1009208</v>
      </c>
      <c r="M16" s="16">
        <f t="shared" si="3"/>
        <v>3.7193407044853376E-2</v>
      </c>
      <c r="N16" s="14">
        <f t="shared" si="4"/>
        <v>783.03496527408606</v>
      </c>
      <c r="O16" s="14">
        <f t="shared" si="5"/>
        <v>340.96415318924579</v>
      </c>
      <c r="P16" s="14">
        <f t="shared" si="6"/>
        <v>51.139323800985835</v>
      </c>
      <c r="Q16" s="14">
        <f t="shared" si="7"/>
        <v>31.308114878201522</v>
      </c>
    </row>
    <row r="17" spans="1:17" s="3" customFormat="1" ht="54">
      <c r="A17" s="56" t="s">
        <v>1169</v>
      </c>
      <c r="B17" s="17" t="s">
        <v>530</v>
      </c>
      <c r="C17" s="18" t="s">
        <v>531</v>
      </c>
      <c r="D17" s="57">
        <v>68407078</v>
      </c>
      <c r="E17" s="14">
        <f t="shared" si="8"/>
        <v>1.3656106303922759</v>
      </c>
      <c r="F17" s="13">
        <v>11545336</v>
      </c>
      <c r="G17" s="14">
        <f t="shared" si="0"/>
        <v>0.30846166657098217</v>
      </c>
      <c r="H17" s="13">
        <v>9404057</v>
      </c>
      <c r="I17" s="14">
        <f t="shared" si="1"/>
        <v>0.2315542722530933</v>
      </c>
      <c r="J17" s="15">
        <v>7920209</v>
      </c>
      <c r="K17" s="16">
        <f t="shared" si="2"/>
        <v>0.22007740174721807</v>
      </c>
      <c r="L17" s="15">
        <v>7672865</v>
      </c>
      <c r="M17" s="16">
        <f t="shared" si="3"/>
        <v>0.2827761880060492</v>
      </c>
      <c r="N17" s="14">
        <f t="shared" si="4"/>
        <v>492.50833410132026</v>
      </c>
      <c r="O17" s="14">
        <f t="shared" si="5"/>
        <v>22.769736508402701</v>
      </c>
      <c r="P17" s="14">
        <f t="shared" si="6"/>
        <v>18.734960150672791</v>
      </c>
      <c r="Q17" s="14">
        <f t="shared" si="7"/>
        <v>3.2236198603780988</v>
      </c>
    </row>
    <row r="18" spans="1:17" s="3" customFormat="1" ht="40.5">
      <c r="A18" s="56" t="s">
        <v>1170</v>
      </c>
      <c r="B18" s="17" t="s">
        <v>799</v>
      </c>
      <c r="C18" s="18" t="s">
        <v>800</v>
      </c>
      <c r="D18" s="57">
        <v>66687394</v>
      </c>
      <c r="E18" s="14">
        <f t="shared" si="8"/>
        <v>1.3312805753749353</v>
      </c>
      <c r="F18" s="13">
        <v>42622436</v>
      </c>
      <c r="G18" s="14">
        <f t="shared" si="0"/>
        <v>1.1387618031969817</v>
      </c>
      <c r="H18" s="13">
        <v>45043781</v>
      </c>
      <c r="I18" s="14">
        <f t="shared" si="1"/>
        <v>1.1091042864779224</v>
      </c>
      <c r="J18" s="15">
        <v>41414314</v>
      </c>
      <c r="K18" s="16">
        <f t="shared" si="2"/>
        <v>1.1507719834493557</v>
      </c>
      <c r="L18" s="15">
        <v>34248506</v>
      </c>
      <c r="M18" s="16">
        <f t="shared" si="3"/>
        <v>1.2621963206158722</v>
      </c>
      <c r="N18" s="14">
        <f t="shared" si="4"/>
        <v>56.460775728538835</v>
      </c>
      <c r="O18" s="14">
        <f t="shared" si="5"/>
        <v>-5.3755367472370938</v>
      </c>
      <c r="P18" s="14">
        <f t="shared" si="6"/>
        <v>8.7637984296926899</v>
      </c>
      <c r="Q18" s="14">
        <f t="shared" si="7"/>
        <v>20.922979822827891</v>
      </c>
    </row>
    <row r="19" spans="1:17" s="3" customFormat="1" ht="40.5">
      <c r="A19" s="56" t="s">
        <v>1171</v>
      </c>
      <c r="B19" s="17" t="s">
        <v>284</v>
      </c>
      <c r="C19" s="18" t="s">
        <v>285</v>
      </c>
      <c r="D19" s="57">
        <v>60513204</v>
      </c>
      <c r="E19" s="14">
        <f t="shared" si="8"/>
        <v>1.2080252084659484</v>
      </c>
      <c r="F19" s="13">
        <v>26790591</v>
      </c>
      <c r="G19" s="14">
        <f t="shared" si="0"/>
        <v>0.71577564726410359</v>
      </c>
      <c r="H19" s="13">
        <v>33952081</v>
      </c>
      <c r="I19" s="14">
        <f t="shared" si="1"/>
        <v>0.83599550783593468</v>
      </c>
      <c r="J19" s="15">
        <v>25220386</v>
      </c>
      <c r="K19" s="16">
        <f t="shared" si="2"/>
        <v>0.70079426211377938</v>
      </c>
      <c r="L19" s="15">
        <v>25846414</v>
      </c>
      <c r="M19" s="16">
        <f t="shared" si="3"/>
        <v>0.95254516071196116</v>
      </c>
      <c r="N19" s="14">
        <f t="shared" si="4"/>
        <v>125.8748379235083</v>
      </c>
      <c r="O19" s="14">
        <f t="shared" si="5"/>
        <v>-21.092933891150885</v>
      </c>
      <c r="P19" s="14">
        <f t="shared" si="6"/>
        <v>34.621575577788541</v>
      </c>
      <c r="Q19" s="14">
        <f t="shared" si="7"/>
        <v>-2.4221077631891217</v>
      </c>
    </row>
    <row r="20" spans="1:17" s="3" customFormat="1" ht="27">
      <c r="A20" s="56" t="s">
        <v>1172</v>
      </c>
      <c r="B20" s="17" t="s">
        <v>322</v>
      </c>
      <c r="C20" s="18" t="s">
        <v>323</v>
      </c>
      <c r="D20" s="57">
        <v>55854599</v>
      </c>
      <c r="E20" s="14">
        <f t="shared" si="8"/>
        <v>1.1150254678426372</v>
      </c>
      <c r="F20" s="13">
        <v>35861746</v>
      </c>
      <c r="G20" s="14">
        <f t="shared" si="0"/>
        <v>0.95813356469705635</v>
      </c>
      <c r="H20" s="13">
        <v>37430710</v>
      </c>
      <c r="I20" s="14">
        <f t="shared" si="1"/>
        <v>0.92164911526658988</v>
      </c>
      <c r="J20" s="15">
        <v>32581796</v>
      </c>
      <c r="K20" s="16">
        <f t="shared" si="2"/>
        <v>0.90534441804981447</v>
      </c>
      <c r="L20" s="15">
        <v>30613799</v>
      </c>
      <c r="M20" s="16">
        <f t="shared" si="3"/>
        <v>1.1282426292660435</v>
      </c>
      <c r="N20" s="14">
        <f t="shared" si="4"/>
        <v>55.749803704482211</v>
      </c>
      <c r="O20" s="14">
        <f t="shared" si="5"/>
        <v>-4.1916490496707111</v>
      </c>
      <c r="P20" s="14">
        <f t="shared" si="6"/>
        <v>14.882279663159144</v>
      </c>
      <c r="Q20" s="14">
        <f t="shared" si="7"/>
        <v>6.4284638440332094</v>
      </c>
    </row>
    <row r="21" spans="1:17" s="3" customFormat="1" ht="54">
      <c r="A21" s="56" t="s">
        <v>1173</v>
      </c>
      <c r="B21" s="17" t="s">
        <v>258</v>
      </c>
      <c r="C21" s="18" t="s">
        <v>259</v>
      </c>
      <c r="D21" s="57">
        <v>53569172</v>
      </c>
      <c r="E21" s="14">
        <f t="shared" si="8"/>
        <v>1.0694014842223236</v>
      </c>
      <c r="F21" s="13">
        <v>36175593</v>
      </c>
      <c r="G21" s="14">
        <f t="shared" si="0"/>
        <v>0.96651874886738309</v>
      </c>
      <c r="H21" s="13">
        <v>33993671</v>
      </c>
      <c r="I21" s="14">
        <f t="shared" si="1"/>
        <v>0.83701957034246832</v>
      </c>
      <c r="J21" s="15">
        <v>36420052</v>
      </c>
      <c r="K21" s="16">
        <f t="shared" si="2"/>
        <v>1.0119973368958539</v>
      </c>
      <c r="L21" s="15">
        <v>26250068</v>
      </c>
      <c r="M21" s="16">
        <f t="shared" si="3"/>
        <v>0.96742144739149927</v>
      </c>
      <c r="N21" s="14">
        <f t="shared" si="4"/>
        <v>48.080978244088492</v>
      </c>
      <c r="O21" s="14">
        <f t="shared" si="5"/>
        <v>6.4186124528886568</v>
      </c>
      <c r="P21" s="14">
        <f t="shared" si="6"/>
        <v>-6.6622117947552626</v>
      </c>
      <c r="Q21" s="14">
        <f t="shared" si="7"/>
        <v>38.742695828445093</v>
      </c>
    </row>
    <row r="22" spans="1:17" s="3" customFormat="1" ht="27">
      <c r="A22" s="56" t="s">
        <v>1174</v>
      </c>
      <c r="B22" s="17" t="s">
        <v>298</v>
      </c>
      <c r="C22" s="18" t="s">
        <v>299</v>
      </c>
      <c r="D22" s="57">
        <v>50705134</v>
      </c>
      <c r="E22" s="14">
        <f t="shared" si="8"/>
        <v>1.0122266880901538</v>
      </c>
      <c r="F22" s="13">
        <v>28178123</v>
      </c>
      <c r="G22" s="14">
        <f t="shared" si="0"/>
        <v>0.75284693155938676</v>
      </c>
      <c r="H22" s="13">
        <v>21298322</v>
      </c>
      <c r="I22" s="14">
        <f t="shared" si="1"/>
        <v>0.52442445328883547</v>
      </c>
      <c r="J22" s="15">
        <v>20252013</v>
      </c>
      <c r="K22" s="16">
        <f t="shared" si="2"/>
        <v>0.5627389884775621</v>
      </c>
      <c r="L22" s="15">
        <v>16910539</v>
      </c>
      <c r="M22" s="16">
        <f t="shared" si="3"/>
        <v>0.62322193281748439</v>
      </c>
      <c r="N22" s="14">
        <f t="shared" si="4"/>
        <v>79.945037503030278</v>
      </c>
      <c r="O22" s="14">
        <f t="shared" si="5"/>
        <v>32.302079947894484</v>
      </c>
      <c r="P22" s="14">
        <f t="shared" si="6"/>
        <v>5.16644444184388</v>
      </c>
      <c r="Q22" s="14">
        <f t="shared" si="7"/>
        <v>19.759713158758572</v>
      </c>
    </row>
    <row r="23" spans="1:17" s="3" customFormat="1" ht="40.5">
      <c r="A23" s="56" t="s">
        <v>1175</v>
      </c>
      <c r="B23" s="17" t="s">
        <v>200</v>
      </c>
      <c r="C23" s="18" t="s">
        <v>201</v>
      </c>
      <c r="D23" s="57">
        <v>50099725</v>
      </c>
      <c r="E23" s="14">
        <f t="shared" si="8"/>
        <v>1.0001409070524787</v>
      </c>
      <c r="F23" s="13">
        <v>48215460</v>
      </c>
      <c r="G23" s="14">
        <f t="shared" si="0"/>
        <v>1.2881930111073883</v>
      </c>
      <c r="H23" s="13">
        <v>12443413</v>
      </c>
      <c r="I23" s="14">
        <f t="shared" si="1"/>
        <v>0.30639174577096678</v>
      </c>
      <c r="J23" s="15">
        <v>5951640</v>
      </c>
      <c r="K23" s="16">
        <f t="shared" si="2"/>
        <v>0.1653771342820389</v>
      </c>
      <c r="L23" s="15">
        <v>409658</v>
      </c>
      <c r="M23" s="16">
        <f t="shared" si="3"/>
        <v>1.5097558425201291E-2</v>
      </c>
      <c r="N23" s="14">
        <f t="shared" si="4"/>
        <v>3.908010003430435</v>
      </c>
      <c r="O23" s="14">
        <f t="shared" si="5"/>
        <v>287.47777639462743</v>
      </c>
      <c r="P23" s="14">
        <f t="shared" si="6"/>
        <v>109.07536410132333</v>
      </c>
      <c r="Q23" s="14">
        <f t="shared" si="7"/>
        <v>1352.8313861806678</v>
      </c>
    </row>
    <row r="24" spans="1:17" s="3" customFormat="1" ht="40.5">
      <c r="A24" s="56" t="s">
        <v>1176</v>
      </c>
      <c r="B24" s="17" t="s">
        <v>378</v>
      </c>
      <c r="C24" s="18" t="s">
        <v>379</v>
      </c>
      <c r="D24" s="57">
        <v>49167497</v>
      </c>
      <c r="E24" s="14">
        <f t="shared" si="8"/>
        <v>0.98153083768583615</v>
      </c>
      <c r="F24" s="13">
        <v>36026050</v>
      </c>
      <c r="G24" s="14">
        <f t="shared" si="0"/>
        <v>0.96252334474886936</v>
      </c>
      <c r="H24" s="13">
        <v>57394583</v>
      </c>
      <c r="I24" s="14">
        <f t="shared" si="1"/>
        <v>1.4132156895513033</v>
      </c>
      <c r="J24" s="15">
        <v>39889995</v>
      </c>
      <c r="K24" s="16">
        <f t="shared" si="2"/>
        <v>1.1084160096418567</v>
      </c>
      <c r="L24" s="15">
        <v>36834185</v>
      </c>
      <c r="M24" s="16">
        <f t="shared" si="3"/>
        <v>1.3574890764544401</v>
      </c>
      <c r="N24" s="14">
        <f t="shared" si="4"/>
        <v>36.477623830533737</v>
      </c>
      <c r="O24" s="14">
        <f t="shared" si="5"/>
        <v>-37.23092299494536</v>
      </c>
      <c r="P24" s="14">
        <f t="shared" si="6"/>
        <v>43.882151401623389</v>
      </c>
      <c r="Q24" s="14">
        <f t="shared" si="7"/>
        <v>8.2961249176546179</v>
      </c>
    </row>
    <row r="25" spans="1:17" s="3" customFormat="1" ht="54">
      <c r="A25" s="56" t="s">
        <v>1177</v>
      </c>
      <c r="B25" s="17" t="s">
        <v>148</v>
      </c>
      <c r="C25" s="18" t="s">
        <v>149</v>
      </c>
      <c r="D25" s="57">
        <v>44968043</v>
      </c>
      <c r="E25" s="14">
        <f t="shared" si="8"/>
        <v>0.89769712936338208</v>
      </c>
      <c r="F25" s="13">
        <v>32100685</v>
      </c>
      <c r="G25" s="14">
        <f t="shared" si="0"/>
        <v>0.85764769368081872</v>
      </c>
      <c r="H25" s="13">
        <v>32845387</v>
      </c>
      <c r="I25" s="14">
        <f t="shared" si="1"/>
        <v>0.80874559603968921</v>
      </c>
      <c r="J25" s="15">
        <v>25925838</v>
      </c>
      <c r="K25" s="16">
        <f t="shared" si="2"/>
        <v>0.72039652806627863</v>
      </c>
      <c r="L25" s="15">
        <v>22715972</v>
      </c>
      <c r="M25" s="16">
        <f t="shared" si="3"/>
        <v>0.83717567935994563</v>
      </c>
      <c r="N25" s="14">
        <f t="shared" si="4"/>
        <v>40.08437203131335</v>
      </c>
      <c r="O25" s="14">
        <f t="shared" si="5"/>
        <v>-2.2672955566028192</v>
      </c>
      <c r="P25" s="14">
        <f t="shared" si="6"/>
        <v>26.689779516480819</v>
      </c>
      <c r="Q25" s="14">
        <f t="shared" si="7"/>
        <v>14.130436505204356</v>
      </c>
    </row>
    <row r="26" spans="1:17" s="3" customFormat="1" ht="27">
      <c r="A26" s="56" t="s">
        <v>1178</v>
      </c>
      <c r="B26" s="17" t="s">
        <v>266</v>
      </c>
      <c r="C26" s="18" t="s">
        <v>267</v>
      </c>
      <c r="D26" s="57">
        <v>44787875</v>
      </c>
      <c r="E26" s="14">
        <f t="shared" si="8"/>
        <v>0.89410043523099247</v>
      </c>
      <c r="F26" s="13">
        <v>30031692</v>
      </c>
      <c r="G26" s="14">
        <f t="shared" si="0"/>
        <v>0.80236952517158733</v>
      </c>
      <c r="H26" s="13">
        <v>86294846</v>
      </c>
      <c r="I26" s="14">
        <f t="shared" si="1"/>
        <v>2.124821262219355</v>
      </c>
      <c r="J26" s="15">
        <v>19618582</v>
      </c>
      <c r="K26" s="16">
        <f t="shared" si="2"/>
        <v>0.54513795690552369</v>
      </c>
      <c r="L26" s="15">
        <v>7436619</v>
      </c>
      <c r="M26" s="16">
        <f t="shared" si="3"/>
        <v>0.27406956495042695</v>
      </c>
      <c r="N26" s="14">
        <f t="shared" si="4"/>
        <v>49.135370061733454</v>
      </c>
      <c r="O26" s="14">
        <f t="shared" si="5"/>
        <v>-65.198741996712073</v>
      </c>
      <c r="P26" s="14">
        <f t="shared" si="6"/>
        <v>339.86280965668163</v>
      </c>
      <c r="Q26" s="14">
        <f t="shared" si="7"/>
        <v>163.81050313321148</v>
      </c>
    </row>
    <row r="27" spans="1:17" s="3" customFormat="1" ht="54">
      <c r="A27" s="56" t="s">
        <v>1179</v>
      </c>
      <c r="B27" s="17" t="s">
        <v>362</v>
      </c>
      <c r="C27" s="18" t="s">
        <v>363</v>
      </c>
      <c r="D27" s="57">
        <v>44057338</v>
      </c>
      <c r="E27" s="14">
        <f t="shared" si="8"/>
        <v>0.87951672368735834</v>
      </c>
      <c r="F27" s="13">
        <v>32636550</v>
      </c>
      <c r="G27" s="14">
        <f t="shared" si="0"/>
        <v>0.87196462745884473</v>
      </c>
      <c r="H27" s="13">
        <v>36851230</v>
      </c>
      <c r="I27" s="14">
        <f t="shared" si="1"/>
        <v>0.90738069157613133</v>
      </c>
      <c r="J27" s="15">
        <v>28517700</v>
      </c>
      <c r="K27" s="16">
        <f t="shared" si="2"/>
        <v>0.79241612434806219</v>
      </c>
      <c r="L27" s="15">
        <v>36375257</v>
      </c>
      <c r="M27" s="16">
        <f t="shared" si="3"/>
        <v>1.3405757187439578</v>
      </c>
      <c r="N27" s="14">
        <f t="shared" si="4"/>
        <v>34.993858113066487</v>
      </c>
      <c r="O27" s="14">
        <f t="shared" si="5"/>
        <v>-11.437013092914402</v>
      </c>
      <c r="P27" s="14">
        <f t="shared" si="6"/>
        <v>29.222307549346546</v>
      </c>
      <c r="Q27" s="14">
        <f t="shared" si="7"/>
        <v>-21.601378651427812</v>
      </c>
    </row>
    <row r="28" spans="1:17" s="3" customFormat="1" ht="27">
      <c r="A28" s="56" t="s">
        <v>1180</v>
      </c>
      <c r="B28" s="17" t="s">
        <v>698</v>
      </c>
      <c r="C28" s="18" t="s">
        <v>699</v>
      </c>
      <c r="D28" s="57">
        <v>42213711</v>
      </c>
      <c r="E28" s="14">
        <f t="shared" si="8"/>
        <v>0.84271239432135003</v>
      </c>
      <c r="F28" s="13">
        <v>22261176</v>
      </c>
      <c r="G28" s="14">
        <f t="shared" si="0"/>
        <v>0.59476133468873937</v>
      </c>
      <c r="H28" s="13">
        <v>19278682</v>
      </c>
      <c r="I28" s="14">
        <f t="shared" si="1"/>
        <v>0.47469524913649597</v>
      </c>
      <c r="J28" s="15">
        <v>17405910</v>
      </c>
      <c r="K28" s="16">
        <f t="shared" si="2"/>
        <v>0.48365484393731539</v>
      </c>
      <c r="L28" s="15">
        <v>11565940</v>
      </c>
      <c r="M28" s="16">
        <f t="shared" si="3"/>
        <v>0.42625178781415868</v>
      </c>
      <c r="N28" s="14">
        <f t="shared" si="4"/>
        <v>89.629294517055172</v>
      </c>
      <c r="O28" s="14">
        <f t="shared" si="5"/>
        <v>15.470424793562133</v>
      </c>
      <c r="P28" s="14">
        <f t="shared" si="6"/>
        <v>10.759402984388636</v>
      </c>
      <c r="Q28" s="14">
        <f t="shared" si="7"/>
        <v>50.492826350473891</v>
      </c>
    </row>
    <row r="29" spans="1:17" s="3" customFormat="1" ht="40.5">
      <c r="A29" s="56" t="s">
        <v>1181</v>
      </c>
      <c r="B29" s="17" t="s">
        <v>34</v>
      </c>
      <c r="C29" s="18" t="s">
        <v>35</v>
      </c>
      <c r="D29" s="57">
        <v>39700875</v>
      </c>
      <c r="E29" s="14">
        <f t="shared" si="8"/>
        <v>0.79254864439429706</v>
      </c>
      <c r="F29" s="13">
        <v>33650359</v>
      </c>
      <c r="G29" s="14">
        <f t="shared" si="0"/>
        <v>0.8990509949517147</v>
      </c>
      <c r="H29" s="13">
        <v>29315783</v>
      </c>
      <c r="I29" s="14">
        <f t="shared" si="1"/>
        <v>0.72183684106706325</v>
      </c>
      <c r="J29" s="15">
        <v>23580072</v>
      </c>
      <c r="K29" s="16">
        <f t="shared" si="2"/>
        <v>0.65521515641472694</v>
      </c>
      <c r="L29" s="15">
        <v>21935257</v>
      </c>
      <c r="M29" s="16">
        <f t="shared" si="3"/>
        <v>0.80840316588301853</v>
      </c>
      <c r="N29" s="14">
        <f t="shared" si="4"/>
        <v>17.980539226936628</v>
      </c>
      <c r="O29" s="14">
        <f t="shared" si="5"/>
        <v>14.785810087351241</v>
      </c>
      <c r="P29" s="14">
        <f t="shared" si="6"/>
        <v>24.324399857642504</v>
      </c>
      <c r="Q29" s="14">
        <f t="shared" si="7"/>
        <v>7.4984988778567772</v>
      </c>
    </row>
    <row r="30" spans="1:17" s="3" customFormat="1" ht="40.5">
      <c r="A30" s="56" t="s">
        <v>1182</v>
      </c>
      <c r="B30" s="17" t="s">
        <v>939</v>
      </c>
      <c r="C30" s="18" t="s">
        <v>940</v>
      </c>
      <c r="D30" s="57">
        <v>39686199</v>
      </c>
      <c r="E30" s="14">
        <f t="shared" si="8"/>
        <v>0.79225566737791819</v>
      </c>
      <c r="F30" s="13">
        <v>13431445</v>
      </c>
      <c r="G30" s="14">
        <f t="shared" si="0"/>
        <v>0.3588536452431082</v>
      </c>
      <c r="H30" s="13">
        <v>14494351</v>
      </c>
      <c r="I30" s="14">
        <f t="shared" si="1"/>
        <v>0.35689159450925223</v>
      </c>
      <c r="J30" s="15">
        <v>23793982</v>
      </c>
      <c r="K30" s="16">
        <f t="shared" si="2"/>
        <v>0.66115903453811331</v>
      </c>
      <c r="L30" s="15">
        <v>18855882</v>
      </c>
      <c r="M30" s="16">
        <f t="shared" si="3"/>
        <v>0.69491571055295243</v>
      </c>
      <c r="N30" s="14">
        <f t="shared" si="4"/>
        <v>195.47229653994785</v>
      </c>
      <c r="O30" s="14">
        <f t="shared" si="5"/>
        <v>-7.3332431372746516</v>
      </c>
      <c r="P30" s="14">
        <f t="shared" si="6"/>
        <v>-39.083962491019783</v>
      </c>
      <c r="Q30" s="14">
        <f t="shared" si="7"/>
        <v>26.188645007430573</v>
      </c>
    </row>
    <row r="31" spans="1:17" s="3" customFormat="1" ht="40.5">
      <c r="A31" s="56" t="s">
        <v>1183</v>
      </c>
      <c r="B31" s="17" t="s">
        <v>452</v>
      </c>
      <c r="C31" s="18" t="s">
        <v>453</v>
      </c>
      <c r="D31" s="57">
        <v>38031415</v>
      </c>
      <c r="E31" s="14">
        <f t="shared" si="8"/>
        <v>0.75922121118607433</v>
      </c>
      <c r="F31" s="13">
        <v>19995517</v>
      </c>
      <c r="G31" s="14">
        <f t="shared" si="0"/>
        <v>0.53422875676969528</v>
      </c>
      <c r="H31" s="13">
        <v>25848297</v>
      </c>
      <c r="I31" s="14">
        <f t="shared" si="1"/>
        <v>0.63645760556500397</v>
      </c>
      <c r="J31" s="15">
        <v>24099996</v>
      </c>
      <c r="K31" s="16">
        <f t="shared" si="2"/>
        <v>0.66966218969705837</v>
      </c>
      <c r="L31" s="15">
        <v>20370912</v>
      </c>
      <c r="M31" s="16">
        <f t="shared" si="3"/>
        <v>0.75075070935910948</v>
      </c>
      <c r="N31" s="14">
        <f t="shared" si="4"/>
        <v>90.199708264607509</v>
      </c>
      <c r="O31" s="14">
        <f t="shared" si="5"/>
        <v>-22.642806990340603</v>
      </c>
      <c r="P31" s="14">
        <f t="shared" si="6"/>
        <v>7.2543621998941417</v>
      </c>
      <c r="Q31" s="14">
        <f t="shared" si="7"/>
        <v>18.305925625715727</v>
      </c>
    </row>
    <row r="32" spans="1:17" s="3" customFormat="1" ht="54">
      <c r="A32" s="56" t="s">
        <v>1184</v>
      </c>
      <c r="B32" s="17" t="s">
        <v>414</v>
      </c>
      <c r="C32" s="18" t="s">
        <v>415</v>
      </c>
      <c r="D32" s="57">
        <v>37501469</v>
      </c>
      <c r="E32" s="14">
        <f t="shared" si="8"/>
        <v>0.7486418981633215</v>
      </c>
      <c r="F32" s="13">
        <v>26230413</v>
      </c>
      <c r="G32" s="14">
        <f t="shared" si="0"/>
        <v>0.70080913269437606</v>
      </c>
      <c r="H32" s="13">
        <v>65294277</v>
      </c>
      <c r="I32" s="14">
        <f t="shared" si="1"/>
        <v>1.6077283233211888</v>
      </c>
      <c r="J32" s="15">
        <v>16010223</v>
      </c>
      <c r="K32" s="16">
        <f t="shared" si="2"/>
        <v>0.44487314403364242</v>
      </c>
      <c r="L32" s="15">
        <v>7875205</v>
      </c>
      <c r="M32" s="16">
        <f t="shared" si="3"/>
        <v>0.29023323747598567</v>
      </c>
      <c r="N32" s="14">
        <f t="shared" si="4"/>
        <v>42.969418743044571</v>
      </c>
      <c r="O32" s="14">
        <f t="shared" si="5"/>
        <v>-59.827393448280311</v>
      </c>
      <c r="P32" s="14">
        <f t="shared" si="6"/>
        <v>307.82865422923845</v>
      </c>
      <c r="Q32" s="14">
        <f t="shared" si="7"/>
        <v>103.29912681638127</v>
      </c>
    </row>
    <row r="33" spans="1:17" s="3" customFormat="1" ht="27">
      <c r="A33" s="56" t="s">
        <v>1185</v>
      </c>
      <c r="B33" s="17" t="s">
        <v>88</v>
      </c>
      <c r="C33" s="18" t="s">
        <v>89</v>
      </c>
      <c r="D33" s="57">
        <v>35220464</v>
      </c>
      <c r="E33" s="14">
        <f t="shared" si="8"/>
        <v>0.70310619093755855</v>
      </c>
      <c r="F33" s="13">
        <v>20230871</v>
      </c>
      <c r="G33" s="14">
        <f t="shared" si="0"/>
        <v>0.54051680997786056</v>
      </c>
      <c r="H33" s="13">
        <v>10389219</v>
      </c>
      <c r="I33" s="14">
        <f t="shared" si="1"/>
        <v>0.25581172517595435</v>
      </c>
      <c r="J33" s="15">
        <v>8895920</v>
      </c>
      <c r="K33" s="16">
        <f t="shared" si="2"/>
        <v>0.24718930520029361</v>
      </c>
      <c r="L33" s="15">
        <v>3488083</v>
      </c>
      <c r="M33" s="16">
        <f t="shared" si="3"/>
        <v>0.12855000240310552</v>
      </c>
      <c r="N33" s="14">
        <f t="shared" si="4"/>
        <v>74.092672530016131</v>
      </c>
      <c r="O33" s="14">
        <f t="shared" si="5"/>
        <v>94.729469077511979</v>
      </c>
      <c r="P33" s="14">
        <f t="shared" si="6"/>
        <v>16.786335758415095</v>
      </c>
      <c r="Q33" s="14">
        <f t="shared" si="7"/>
        <v>155.03750914184096</v>
      </c>
    </row>
    <row r="34" spans="1:17" s="3" customFormat="1" ht="27">
      <c r="A34" s="56" t="s">
        <v>1186</v>
      </c>
      <c r="B34" s="17" t="s">
        <v>514</v>
      </c>
      <c r="C34" s="18" t="s">
        <v>515</v>
      </c>
      <c r="D34" s="57">
        <v>33278469</v>
      </c>
      <c r="E34" s="14">
        <f t="shared" si="8"/>
        <v>0.66433814099733668</v>
      </c>
      <c r="F34" s="13">
        <v>96409216</v>
      </c>
      <c r="G34" s="14">
        <f t="shared" si="0"/>
        <v>2.5758061471889429</v>
      </c>
      <c r="H34" s="13">
        <v>10628583</v>
      </c>
      <c r="I34" s="14">
        <f t="shared" si="1"/>
        <v>0.26170553854007894</v>
      </c>
      <c r="J34" s="15">
        <v>9127626</v>
      </c>
      <c r="K34" s="16">
        <f t="shared" si="2"/>
        <v>0.25362767752724119</v>
      </c>
      <c r="L34" s="15">
        <v>7943143</v>
      </c>
      <c r="M34" s="16">
        <f t="shared" si="3"/>
        <v>0.29273702825827558</v>
      </c>
      <c r="N34" s="14">
        <f t="shared" si="4"/>
        <v>-65.482066569237531</v>
      </c>
      <c r="O34" s="14">
        <f t="shared" si="5"/>
        <v>807.07496944794991</v>
      </c>
      <c r="P34" s="14">
        <f t="shared" si="6"/>
        <v>16.444111535682993</v>
      </c>
      <c r="Q34" s="14">
        <f t="shared" si="7"/>
        <v>14.912019083629742</v>
      </c>
    </row>
    <row r="35" spans="1:17" s="3" customFormat="1" ht="27">
      <c r="A35" s="56" t="s">
        <v>1187</v>
      </c>
      <c r="B35" s="17" t="s">
        <v>815</v>
      </c>
      <c r="C35" s="18" t="s">
        <v>816</v>
      </c>
      <c r="D35" s="57">
        <v>32588039</v>
      </c>
      <c r="E35" s="14">
        <f t="shared" si="8"/>
        <v>0.65055508557225716</v>
      </c>
      <c r="F35" s="13">
        <v>25702246</v>
      </c>
      <c r="G35" s="14">
        <f t="shared" si="0"/>
        <v>0.68669786966592927</v>
      </c>
      <c r="H35" s="13">
        <v>35611401</v>
      </c>
      <c r="I35" s="14">
        <f t="shared" si="1"/>
        <v>0.87685262248709028</v>
      </c>
      <c r="J35" s="15">
        <v>29236959</v>
      </c>
      <c r="K35" s="16">
        <f t="shared" si="2"/>
        <v>0.8124020428892651</v>
      </c>
      <c r="L35" s="15">
        <v>26900886</v>
      </c>
      <c r="M35" s="16">
        <f t="shared" si="3"/>
        <v>0.99140672969813715</v>
      </c>
      <c r="N35" s="14">
        <f t="shared" si="4"/>
        <v>26.790627558385367</v>
      </c>
      <c r="O35" s="14">
        <f t="shared" si="5"/>
        <v>-27.825793767563372</v>
      </c>
      <c r="P35" s="14">
        <f t="shared" si="6"/>
        <v>21.802684745701495</v>
      </c>
      <c r="Q35" s="14">
        <f t="shared" si="7"/>
        <v>8.6840002221488177</v>
      </c>
    </row>
    <row r="36" spans="1:17" s="3" customFormat="1" ht="54">
      <c r="A36" s="56" t="s">
        <v>1188</v>
      </c>
      <c r="B36" s="17" t="s">
        <v>879</v>
      </c>
      <c r="C36" s="18" t="s">
        <v>880</v>
      </c>
      <c r="D36" s="57">
        <v>31866328</v>
      </c>
      <c r="E36" s="14">
        <f t="shared" si="8"/>
        <v>0.63614756748368984</v>
      </c>
      <c r="F36" s="13">
        <v>74273</v>
      </c>
      <c r="G36" s="14">
        <f t="shared" si="0"/>
        <v>1.9843834221218472E-3</v>
      </c>
      <c r="H36" s="13">
        <v>539195</v>
      </c>
      <c r="I36" s="14">
        <f t="shared" si="1"/>
        <v>1.3276493945911497E-2</v>
      </c>
      <c r="J36" s="15">
        <v>28934573</v>
      </c>
      <c r="K36" s="16">
        <f t="shared" si="2"/>
        <v>0.8039996983040737</v>
      </c>
      <c r="L36" s="15">
        <v>7325934</v>
      </c>
      <c r="M36" s="16">
        <f t="shared" si="3"/>
        <v>0.26999037388301605</v>
      </c>
      <c r="N36" s="14">
        <f t="shared" si="4"/>
        <v>42804.323239939142</v>
      </c>
      <c r="O36" s="14">
        <f t="shared" si="5"/>
        <v>-86.225206094270163</v>
      </c>
      <c r="P36" s="14">
        <f t="shared" si="6"/>
        <v>-98.136502653763031</v>
      </c>
      <c r="Q36" s="14">
        <f t="shared" si="7"/>
        <v>294.96087461339403</v>
      </c>
    </row>
    <row r="37" spans="1:17" s="3" customFormat="1" ht="40.5">
      <c r="A37" s="56" t="s">
        <v>1189</v>
      </c>
      <c r="B37" s="17" t="s">
        <v>222</v>
      </c>
      <c r="C37" s="18" t="s">
        <v>223</v>
      </c>
      <c r="D37" s="57">
        <v>31550614</v>
      </c>
      <c r="E37" s="14">
        <f t="shared" si="8"/>
        <v>0.62984496829119585</v>
      </c>
      <c r="F37" s="13">
        <v>25698999</v>
      </c>
      <c r="G37" s="14">
        <f t="shared" si="0"/>
        <v>0.68661111818192255</v>
      </c>
      <c r="H37" s="13">
        <v>25671528</v>
      </c>
      <c r="I37" s="14">
        <f t="shared" si="1"/>
        <v>0.6321050567499652</v>
      </c>
      <c r="J37" s="15">
        <v>25211378</v>
      </c>
      <c r="K37" s="16">
        <f t="shared" si="2"/>
        <v>0.70054395846207795</v>
      </c>
      <c r="L37" s="15">
        <v>23655652</v>
      </c>
      <c r="M37" s="16">
        <f t="shared" si="3"/>
        <v>0.87180669767520658</v>
      </c>
      <c r="N37" s="14">
        <f t="shared" si="4"/>
        <v>22.769816832165333</v>
      </c>
      <c r="O37" s="14">
        <f t="shared" si="5"/>
        <v>0.10700960223326013</v>
      </c>
      <c r="P37" s="14">
        <f t="shared" ref="P37:P59" si="9">PRODUCT(H37-J37,100,1/J37)</f>
        <v>1.8251679856610774</v>
      </c>
      <c r="Q37" s="14">
        <f t="shared" ref="Q37:Q59" si="10">PRODUCT(J37-L37,100,1/L37)</f>
        <v>6.576550923221224</v>
      </c>
    </row>
    <row r="38" spans="1:17" s="3" customFormat="1" ht="27">
      <c r="A38" s="56" t="s">
        <v>1190</v>
      </c>
      <c r="B38" s="17" t="s">
        <v>1087</v>
      </c>
      <c r="C38" s="18" t="s">
        <v>1088</v>
      </c>
      <c r="D38" s="57">
        <v>31356090</v>
      </c>
      <c r="E38" s="14">
        <f t="shared" si="8"/>
        <v>0.62596168530304619</v>
      </c>
      <c r="F38" s="13">
        <v>22342597</v>
      </c>
      <c r="G38" s="14">
        <f t="shared" si="0"/>
        <v>0.59693669427583806</v>
      </c>
      <c r="H38" s="13">
        <v>20179205</v>
      </c>
      <c r="I38" s="14">
        <f t="shared" si="1"/>
        <v>0.49686865237216038</v>
      </c>
      <c r="J38" s="15">
        <v>18374823</v>
      </c>
      <c r="K38" s="16">
        <f t="shared" si="2"/>
        <v>0.51057785260528143</v>
      </c>
      <c r="L38" s="15">
        <v>12000326</v>
      </c>
      <c r="M38" s="16">
        <f t="shared" si="3"/>
        <v>0.4422606733091069</v>
      </c>
      <c r="N38" s="14">
        <f t="shared" si="4"/>
        <v>40.342190301333368</v>
      </c>
      <c r="O38" s="14">
        <f t="shared" si="5"/>
        <v>10.720898073041035</v>
      </c>
      <c r="P38" s="14">
        <f t="shared" si="9"/>
        <v>9.8198605777046115</v>
      </c>
      <c r="Q38" s="14">
        <f t="shared" si="10"/>
        <v>53.119365257243849</v>
      </c>
    </row>
    <row r="39" spans="1:17" s="3" customFormat="1" ht="54">
      <c r="A39" s="56" t="s">
        <v>1191</v>
      </c>
      <c r="B39" s="17" t="s">
        <v>286</v>
      </c>
      <c r="C39" s="18" t="s">
        <v>287</v>
      </c>
      <c r="D39" s="57">
        <v>30360671</v>
      </c>
      <c r="E39" s="14">
        <f t="shared" si="8"/>
        <v>0.60609013388121169</v>
      </c>
      <c r="F39" s="13">
        <v>12105669</v>
      </c>
      <c r="G39" s="14">
        <f t="shared" si="0"/>
        <v>0.3234323223418249</v>
      </c>
      <c r="H39" s="13">
        <v>12187580</v>
      </c>
      <c r="I39" s="14">
        <f t="shared" si="1"/>
        <v>0.3000924194128507</v>
      </c>
      <c r="J39" s="15">
        <v>7767484</v>
      </c>
      <c r="K39" s="16">
        <f t="shared" si="2"/>
        <v>0.21583366005026994</v>
      </c>
      <c r="L39" s="15">
        <v>8343239</v>
      </c>
      <c r="M39" s="16">
        <f t="shared" si="3"/>
        <v>0.30748218821045359</v>
      </c>
      <c r="N39" s="14">
        <f t="shared" si="4"/>
        <v>150.79713479692862</v>
      </c>
      <c r="O39" s="14">
        <f t="shared" si="5"/>
        <v>-0.67208584476983946</v>
      </c>
      <c r="P39" s="14">
        <f t="shared" si="9"/>
        <v>56.905118826121821</v>
      </c>
      <c r="Q39" s="14">
        <f t="shared" si="10"/>
        <v>-6.900857089195215</v>
      </c>
    </row>
    <row r="40" spans="1:17" s="3" customFormat="1">
      <c r="A40" s="56" t="s">
        <v>1192</v>
      </c>
      <c r="B40" s="17" t="s">
        <v>438</v>
      </c>
      <c r="C40" s="18" t="s">
        <v>439</v>
      </c>
      <c r="D40" s="57">
        <v>29637307</v>
      </c>
      <c r="E40" s="14">
        <f t="shared" si="8"/>
        <v>0.59164961695044793</v>
      </c>
      <c r="F40" s="13">
        <v>27758870</v>
      </c>
      <c r="G40" s="14">
        <f t="shared" si="0"/>
        <v>0.74164557032616807</v>
      </c>
      <c r="H40" s="13">
        <v>28881555</v>
      </c>
      <c r="I40" s="14">
        <f t="shared" si="1"/>
        <v>0.71114492921115724</v>
      </c>
      <c r="J40" s="15">
        <v>17083652</v>
      </c>
      <c r="K40" s="16">
        <f t="shared" si="2"/>
        <v>0.47470031971551074</v>
      </c>
      <c r="L40" s="15">
        <v>20374028</v>
      </c>
      <c r="M40" s="16">
        <f t="shared" si="3"/>
        <v>0.75086554659420057</v>
      </c>
      <c r="N40" s="14">
        <f t="shared" si="4"/>
        <v>6.7669793475022582</v>
      </c>
      <c r="O40" s="14">
        <f t="shared" si="5"/>
        <v>-3.8872041342649313</v>
      </c>
      <c r="P40" s="14">
        <f t="shared" si="9"/>
        <v>69.059607395421068</v>
      </c>
      <c r="Q40" s="14">
        <f t="shared" si="10"/>
        <v>-16.149855099835928</v>
      </c>
    </row>
    <row r="41" spans="1:17" s="3" customFormat="1" ht="54">
      <c r="A41" s="56" t="s">
        <v>1193</v>
      </c>
      <c r="B41" s="17" t="s">
        <v>124</v>
      </c>
      <c r="C41" s="18" t="s">
        <v>125</v>
      </c>
      <c r="D41" s="57">
        <v>29377606</v>
      </c>
      <c r="E41" s="14">
        <f t="shared" si="8"/>
        <v>0.58646520538526592</v>
      </c>
      <c r="F41" s="13">
        <v>19646353</v>
      </c>
      <c r="G41" s="14">
        <f t="shared" si="0"/>
        <v>0.52489999324591474</v>
      </c>
      <c r="H41" s="13">
        <v>32858356</v>
      </c>
      <c r="I41" s="14">
        <f t="shared" si="1"/>
        <v>0.80906492921226036</v>
      </c>
      <c r="J41" s="15">
        <v>20412444</v>
      </c>
      <c r="K41" s="16">
        <f t="shared" si="2"/>
        <v>0.56719685538987563</v>
      </c>
      <c r="L41" s="15">
        <v>20337037</v>
      </c>
      <c r="M41" s="16">
        <f t="shared" si="3"/>
        <v>0.74950227824912585</v>
      </c>
      <c r="N41" s="14">
        <f t="shared" si="4"/>
        <v>49.532109089152577</v>
      </c>
      <c r="O41" s="14">
        <f t="shared" si="5"/>
        <v>-40.208959328336448</v>
      </c>
      <c r="P41" s="14">
        <f t="shared" si="9"/>
        <v>60.972179519512707</v>
      </c>
      <c r="Q41" s="14">
        <f t="shared" si="10"/>
        <v>0.37078656050043085</v>
      </c>
    </row>
    <row r="42" spans="1:17" s="3" customFormat="1" ht="27">
      <c r="A42" s="56" t="s">
        <v>1194</v>
      </c>
      <c r="B42" s="17" t="s">
        <v>622</v>
      </c>
      <c r="C42" s="18" t="s">
        <v>623</v>
      </c>
      <c r="D42" s="57">
        <v>28039421</v>
      </c>
      <c r="E42" s="14">
        <f t="shared" si="8"/>
        <v>0.55975101564262719</v>
      </c>
      <c r="F42" s="13">
        <v>20083673</v>
      </c>
      <c r="G42" s="14">
        <f t="shared" si="0"/>
        <v>0.53658405822460586</v>
      </c>
      <c r="H42" s="13">
        <v>15234584</v>
      </c>
      <c r="I42" s="14">
        <f t="shared" si="1"/>
        <v>0.37511820815193048</v>
      </c>
      <c r="J42" s="15">
        <v>13345041</v>
      </c>
      <c r="K42" s="16">
        <f t="shared" si="2"/>
        <v>0.37081621829551431</v>
      </c>
      <c r="L42" s="15">
        <v>11190160</v>
      </c>
      <c r="M42" s="16">
        <f t="shared" si="3"/>
        <v>0.41240277106110579</v>
      </c>
      <c r="N42" s="14">
        <f t="shared" si="4"/>
        <v>39.613013018086882</v>
      </c>
      <c r="O42" s="14">
        <f t="shared" si="5"/>
        <v>31.829480870629613</v>
      </c>
      <c r="P42" s="14">
        <f t="shared" si="9"/>
        <v>14.15913971339616</v>
      </c>
      <c r="Q42" s="14">
        <f t="shared" si="10"/>
        <v>19.25692751488808</v>
      </c>
    </row>
    <row r="43" spans="1:17" s="3" customFormat="1" ht="54">
      <c r="A43" s="56" t="s">
        <v>1195</v>
      </c>
      <c r="B43" s="17" t="s">
        <v>62</v>
      </c>
      <c r="C43" s="18" t="s">
        <v>63</v>
      </c>
      <c r="D43" s="57">
        <v>27784754</v>
      </c>
      <c r="E43" s="14">
        <f t="shared" si="8"/>
        <v>0.55466709782917945</v>
      </c>
      <c r="F43" s="13">
        <v>16535850</v>
      </c>
      <c r="G43" s="14">
        <f t="shared" si="0"/>
        <v>0.44179535781096158</v>
      </c>
      <c r="H43" s="13">
        <v>19896480</v>
      </c>
      <c r="I43" s="14">
        <f t="shared" si="1"/>
        <v>0.48990716951186342</v>
      </c>
      <c r="J43" s="15">
        <v>24017722</v>
      </c>
      <c r="K43" s="16">
        <f t="shared" si="2"/>
        <v>0.66737605707715519</v>
      </c>
      <c r="L43" s="15">
        <v>39721595</v>
      </c>
      <c r="M43" s="16">
        <f t="shared" si="3"/>
        <v>1.4639018431342325</v>
      </c>
      <c r="N43" s="14">
        <f t="shared" si="4"/>
        <v>68.027370833673501</v>
      </c>
      <c r="O43" s="14">
        <f t="shared" si="5"/>
        <v>-16.890575619406047</v>
      </c>
      <c r="P43" s="14">
        <f t="shared" si="9"/>
        <v>-17.159171048778067</v>
      </c>
      <c r="Q43" s="14">
        <f t="shared" si="10"/>
        <v>-39.534849997841228</v>
      </c>
    </row>
    <row r="44" spans="1:17" s="3" customFormat="1" ht="40.5">
      <c r="A44" s="56" t="s">
        <v>1196</v>
      </c>
      <c r="B44" s="17" t="s">
        <v>652</v>
      </c>
      <c r="C44" s="18" t="s">
        <v>653</v>
      </c>
      <c r="D44" s="57">
        <v>27590441</v>
      </c>
      <c r="E44" s="14">
        <f t="shared" si="8"/>
        <v>0.55078802703443774</v>
      </c>
      <c r="F44" s="13">
        <v>30238863</v>
      </c>
      <c r="G44" s="14">
        <f t="shared" si="0"/>
        <v>0.807904601147304</v>
      </c>
      <c r="H44" s="13">
        <v>37907107</v>
      </c>
      <c r="I44" s="14">
        <f t="shared" si="1"/>
        <v>0.93337934623377317</v>
      </c>
      <c r="J44" s="15">
        <v>11800480</v>
      </c>
      <c r="K44" s="16">
        <f t="shared" si="2"/>
        <v>0.32789778372894102</v>
      </c>
      <c r="L44" s="15">
        <v>4451903</v>
      </c>
      <c r="M44" s="16">
        <f t="shared" si="3"/>
        <v>0.16407067760382785</v>
      </c>
      <c r="N44" s="14">
        <f t="shared" si="4"/>
        <v>-8.7583385658382724</v>
      </c>
      <c r="O44" s="14">
        <f t="shared" si="5"/>
        <v>-20.229040427696052</v>
      </c>
      <c r="P44" s="14">
        <f t="shared" si="9"/>
        <v>221.23360236193781</v>
      </c>
      <c r="Q44" s="14">
        <f t="shared" si="10"/>
        <v>165.06597291091023</v>
      </c>
    </row>
    <row r="45" spans="1:17" s="3" customFormat="1" ht="40.5">
      <c r="A45" s="56" t="s">
        <v>1197</v>
      </c>
      <c r="B45" s="17" t="s">
        <v>380</v>
      </c>
      <c r="C45" s="18" t="s">
        <v>381</v>
      </c>
      <c r="D45" s="57">
        <v>26568477</v>
      </c>
      <c r="E45" s="14">
        <f t="shared" si="8"/>
        <v>0.5303865577262733</v>
      </c>
      <c r="F45" s="13">
        <v>24405822</v>
      </c>
      <c r="G45" s="14">
        <f t="shared" si="0"/>
        <v>0.65206075666873109</v>
      </c>
      <c r="H45" s="13">
        <v>26294950</v>
      </c>
      <c r="I45" s="14">
        <f t="shared" si="1"/>
        <v>0.64745545578695185</v>
      </c>
      <c r="J45" s="15">
        <v>26492343</v>
      </c>
      <c r="K45" s="16">
        <f t="shared" si="2"/>
        <v>0.73613789909282712</v>
      </c>
      <c r="L45" s="15">
        <v>24816884</v>
      </c>
      <c r="M45" s="16">
        <f t="shared" si="3"/>
        <v>0.91460280556328233</v>
      </c>
      <c r="N45" s="14">
        <f t="shared" si="4"/>
        <v>8.8612258173480072</v>
      </c>
      <c r="O45" s="14">
        <f t="shared" si="5"/>
        <v>-7.1843757071224701</v>
      </c>
      <c r="P45" s="14">
        <f t="shared" si="9"/>
        <v>-0.74509453542859527</v>
      </c>
      <c r="Q45" s="14">
        <f t="shared" si="10"/>
        <v>6.7512867449434832</v>
      </c>
    </row>
    <row r="46" spans="1:17" s="3" customFormat="1" ht="54">
      <c r="A46" s="56" t="s">
        <v>1198</v>
      </c>
      <c r="B46" s="17" t="s">
        <v>248</v>
      </c>
      <c r="C46" s="18" t="s">
        <v>249</v>
      </c>
      <c r="D46" s="57">
        <v>26427162</v>
      </c>
      <c r="E46" s="14">
        <f t="shared" si="8"/>
        <v>0.52756548610801357</v>
      </c>
      <c r="F46" s="13">
        <v>18281307</v>
      </c>
      <c r="G46" s="14">
        <f t="shared" si="0"/>
        <v>0.48842947700402678</v>
      </c>
      <c r="H46" s="13">
        <v>39392408</v>
      </c>
      <c r="I46" s="14">
        <f t="shared" si="1"/>
        <v>0.96995162478672026</v>
      </c>
      <c r="J46" s="15">
        <v>18334653</v>
      </c>
      <c r="K46" s="16">
        <f t="shared" si="2"/>
        <v>0.50946165614781591</v>
      </c>
      <c r="L46" s="15">
        <v>10506886</v>
      </c>
      <c r="M46" s="16">
        <f t="shared" si="3"/>
        <v>0.38722135354839765</v>
      </c>
      <c r="N46" s="14">
        <f t="shared" si="4"/>
        <v>44.558384146166354</v>
      </c>
      <c r="O46" s="14">
        <f t="shared" si="5"/>
        <v>-53.591801242513526</v>
      </c>
      <c r="P46" s="14">
        <f t="shared" si="9"/>
        <v>114.85221454695652</v>
      </c>
      <c r="Q46" s="14">
        <f t="shared" si="10"/>
        <v>74.501303240560532</v>
      </c>
    </row>
    <row r="47" spans="1:17" s="3" customFormat="1" ht="54">
      <c r="A47" s="56" t="s">
        <v>1199</v>
      </c>
      <c r="B47" s="17" t="s">
        <v>608</v>
      </c>
      <c r="C47" s="18" t="s">
        <v>609</v>
      </c>
      <c r="D47" s="57">
        <v>25671875</v>
      </c>
      <c r="E47" s="14">
        <f t="shared" si="8"/>
        <v>0.51248769026652052</v>
      </c>
      <c r="F47" s="13">
        <v>18729578</v>
      </c>
      <c r="G47" s="14">
        <f t="shared" si="0"/>
        <v>0.50040612452086308</v>
      </c>
      <c r="H47" s="13">
        <v>18836218</v>
      </c>
      <c r="I47" s="14">
        <f t="shared" si="1"/>
        <v>0.46380054384938507</v>
      </c>
      <c r="J47" s="15">
        <v>19002067</v>
      </c>
      <c r="K47" s="16">
        <f t="shared" si="2"/>
        <v>0.52800696713767969</v>
      </c>
      <c r="L47" s="15">
        <v>13879027</v>
      </c>
      <c r="M47" s="16">
        <f t="shared" si="3"/>
        <v>0.51149842311744476</v>
      </c>
      <c r="N47" s="14">
        <f t="shared" si="4"/>
        <v>37.065955250032864</v>
      </c>
      <c r="O47" s="14">
        <f t="shared" si="5"/>
        <v>-0.56614337336720144</v>
      </c>
      <c r="P47" s="14">
        <f t="shared" si="9"/>
        <v>-0.87279452282743764</v>
      </c>
      <c r="Q47" s="14">
        <f t="shared" si="10"/>
        <v>36.912097656413522</v>
      </c>
    </row>
    <row r="48" spans="1:17" s="3" customFormat="1" ht="54">
      <c r="A48" s="56" t="s">
        <v>1200</v>
      </c>
      <c r="B48" s="17" t="s">
        <v>120</v>
      </c>
      <c r="C48" s="18" t="s">
        <v>121</v>
      </c>
      <c r="D48" s="57">
        <v>25228644</v>
      </c>
      <c r="E48" s="14">
        <f t="shared" si="8"/>
        <v>0.50363946895644784</v>
      </c>
      <c r="F48" s="13">
        <v>18426478</v>
      </c>
      <c r="G48" s="14">
        <f t="shared" si="0"/>
        <v>0.49230807253366543</v>
      </c>
      <c r="H48" s="13">
        <v>18438955</v>
      </c>
      <c r="I48" s="14">
        <f t="shared" si="1"/>
        <v>0.45401881402170741</v>
      </c>
      <c r="J48" s="15">
        <v>13922042</v>
      </c>
      <c r="K48" s="16">
        <f t="shared" si="2"/>
        <v>0.38684923975814822</v>
      </c>
      <c r="L48" s="15">
        <v>11991240</v>
      </c>
      <c r="M48" s="16">
        <f t="shared" si="3"/>
        <v>0.44192581736621944</v>
      </c>
      <c r="N48" s="14">
        <f t="shared" si="4"/>
        <v>36.915171743618068</v>
      </c>
      <c r="O48" s="14">
        <f t="shared" si="5"/>
        <v>-6.766652448579652E-2</v>
      </c>
      <c r="P48" s="14">
        <f t="shared" si="9"/>
        <v>32.444328209899091</v>
      </c>
      <c r="Q48" s="14">
        <f t="shared" si="10"/>
        <v>16.101770959467078</v>
      </c>
    </row>
    <row r="49" spans="1:17" s="3" customFormat="1" ht="27">
      <c r="A49" s="56" t="s">
        <v>1201</v>
      </c>
      <c r="B49" s="17" t="s">
        <v>132</v>
      </c>
      <c r="C49" s="18" t="s">
        <v>133</v>
      </c>
      <c r="D49" s="57">
        <v>25085365</v>
      </c>
      <c r="E49" s="14">
        <f t="shared" si="8"/>
        <v>0.50077919000239035</v>
      </c>
      <c r="F49" s="13">
        <v>18965323</v>
      </c>
      <c r="G49" s="14">
        <f t="shared" si="0"/>
        <v>0.50670462424280938</v>
      </c>
      <c r="H49" s="13">
        <v>17515759</v>
      </c>
      <c r="I49" s="14">
        <f t="shared" si="1"/>
        <v>0.43128713790288264</v>
      </c>
      <c r="J49" s="15">
        <v>15919256</v>
      </c>
      <c r="K49" s="16">
        <f t="shared" si="2"/>
        <v>0.44234546060953844</v>
      </c>
      <c r="L49" s="15">
        <v>12797057</v>
      </c>
      <c r="M49" s="16">
        <f t="shared" si="3"/>
        <v>0.47162344132942885</v>
      </c>
      <c r="N49" s="14">
        <f t="shared" si="4"/>
        <v>32.269642863451359</v>
      </c>
      <c r="O49" s="14">
        <f t="shared" si="5"/>
        <v>8.2757704076654619</v>
      </c>
      <c r="P49" s="14">
        <f t="shared" si="9"/>
        <v>10.028753856336001</v>
      </c>
      <c r="Q49" s="14">
        <f t="shared" si="10"/>
        <v>24.397789272955492</v>
      </c>
    </row>
    <row r="50" spans="1:17" s="3" customFormat="1" ht="40.5">
      <c r="A50" s="56" t="s">
        <v>1202</v>
      </c>
      <c r="B50" s="17" t="s">
        <v>462</v>
      </c>
      <c r="C50" s="18" t="s">
        <v>463</v>
      </c>
      <c r="D50" s="57">
        <v>24494392</v>
      </c>
      <c r="E50" s="14">
        <f t="shared" si="8"/>
        <v>0.48898159486063003</v>
      </c>
      <c r="F50" s="13">
        <v>12765067</v>
      </c>
      <c r="G50" s="14">
        <f t="shared" si="0"/>
        <v>0.34104973997380827</v>
      </c>
      <c r="H50" s="13">
        <v>10091964</v>
      </c>
      <c r="I50" s="14">
        <f t="shared" si="1"/>
        <v>0.24849247294273275</v>
      </c>
      <c r="J50" s="15">
        <v>7813790</v>
      </c>
      <c r="K50" s="16">
        <f t="shared" si="2"/>
        <v>0.21712035641968477</v>
      </c>
      <c r="L50" s="15">
        <v>10362754</v>
      </c>
      <c r="M50" s="16">
        <f t="shared" si="3"/>
        <v>0.38190950490650344</v>
      </c>
      <c r="N50" s="14">
        <f t="shared" si="4"/>
        <v>91.886121710132812</v>
      </c>
      <c r="O50" s="14">
        <f t="shared" si="5"/>
        <v>26.487440898520841</v>
      </c>
      <c r="P50" s="14">
        <f t="shared" si="9"/>
        <v>29.155812992158733</v>
      </c>
      <c r="Q50" s="14">
        <f t="shared" si="10"/>
        <v>-24.597360894603888</v>
      </c>
    </row>
    <row r="51" spans="1:17" s="3" customFormat="1" ht="54">
      <c r="A51" s="56" t="s">
        <v>1203</v>
      </c>
      <c r="B51" s="17" t="s">
        <v>210</v>
      </c>
      <c r="C51" s="18" t="s">
        <v>211</v>
      </c>
      <c r="D51" s="57">
        <v>24432443</v>
      </c>
      <c r="E51" s="14">
        <f t="shared" si="8"/>
        <v>0.4877449068538397</v>
      </c>
      <c r="F51" s="13">
        <v>22784044</v>
      </c>
      <c r="G51" s="14">
        <f t="shared" si="0"/>
        <v>0.60873102207389962</v>
      </c>
      <c r="H51" s="13">
        <v>51474553</v>
      </c>
      <c r="I51" s="14">
        <f t="shared" si="1"/>
        <v>1.2674479386363013</v>
      </c>
      <c r="J51" s="15">
        <v>22355547</v>
      </c>
      <c r="K51" s="16">
        <f t="shared" si="2"/>
        <v>0.62118950376155679</v>
      </c>
      <c r="L51" s="15">
        <v>15645505</v>
      </c>
      <c r="M51" s="16">
        <f t="shared" si="3"/>
        <v>0.57660030032192444</v>
      </c>
      <c r="N51" s="14">
        <f t="shared" si="4"/>
        <v>7.2348833244879618</v>
      </c>
      <c r="O51" s="14">
        <f t="shared" si="5"/>
        <v>-55.737266917111448</v>
      </c>
      <c r="P51" s="14">
        <f t="shared" si="9"/>
        <v>130.2540528308254</v>
      </c>
      <c r="Q51" s="14">
        <f t="shared" si="10"/>
        <v>42.887986038162403</v>
      </c>
    </row>
    <row r="52" spans="1:17" s="3" customFormat="1">
      <c r="A52" s="56" t="s">
        <v>1204</v>
      </c>
      <c r="B52" s="17" t="s">
        <v>312</v>
      </c>
      <c r="C52" s="18" t="s">
        <v>313</v>
      </c>
      <c r="D52" s="57">
        <v>23793782</v>
      </c>
      <c r="E52" s="14">
        <f t="shared" si="8"/>
        <v>0.47499531607586554</v>
      </c>
      <c r="F52" s="13">
        <v>27563658</v>
      </c>
      <c r="G52" s="14">
        <f t="shared" si="0"/>
        <v>0.7364300080545586</v>
      </c>
      <c r="H52" s="13">
        <v>24919642</v>
      </c>
      <c r="I52" s="14">
        <f t="shared" si="1"/>
        <v>0.6135915135475698</v>
      </c>
      <c r="J52" s="15">
        <v>10844627</v>
      </c>
      <c r="K52" s="16">
        <f t="shared" si="2"/>
        <v>0.30133767089703423</v>
      </c>
      <c r="L52" s="15">
        <v>10218428</v>
      </c>
      <c r="M52" s="16">
        <f t="shared" si="3"/>
        <v>0.37659050657795717</v>
      </c>
      <c r="N52" s="14">
        <f t="shared" si="4"/>
        <v>-13.676980029283488</v>
      </c>
      <c r="O52" s="14">
        <f t="shared" si="5"/>
        <v>10.610168476738149</v>
      </c>
      <c r="P52" s="14">
        <f t="shared" si="9"/>
        <v>129.78791248421913</v>
      </c>
      <c r="Q52" s="14">
        <f t="shared" si="10"/>
        <v>6.1281343862284885</v>
      </c>
    </row>
    <row r="53" spans="1:17" s="3" customFormat="1">
      <c r="A53" s="56" t="s">
        <v>1205</v>
      </c>
      <c r="B53" s="17" t="s">
        <v>240</v>
      </c>
      <c r="C53" s="18" t="s">
        <v>241</v>
      </c>
      <c r="D53" s="57">
        <v>23723642</v>
      </c>
      <c r="E53" s="14">
        <f t="shared" si="8"/>
        <v>0.47359511112023633</v>
      </c>
      <c r="F53" s="13">
        <v>20172795</v>
      </c>
      <c r="G53" s="14">
        <f t="shared" si="0"/>
        <v>0.53896516871356337</v>
      </c>
      <c r="H53" s="13">
        <v>18872937</v>
      </c>
      <c r="I53" s="14">
        <f t="shared" si="1"/>
        <v>0.46470466866730792</v>
      </c>
      <c r="J53" s="15">
        <v>22352908</v>
      </c>
      <c r="K53" s="16">
        <f t="shared" si="2"/>
        <v>0.62111617435027344</v>
      </c>
      <c r="L53" s="15">
        <v>29698960</v>
      </c>
      <c r="M53" s="16">
        <f t="shared" si="3"/>
        <v>1.094527102528734</v>
      </c>
      <c r="N53" s="14">
        <f t="shared" si="4"/>
        <v>17.60215676608026</v>
      </c>
      <c r="O53" s="14">
        <f t="shared" si="5"/>
        <v>6.8874176817312529</v>
      </c>
      <c r="P53" s="14">
        <f t="shared" si="9"/>
        <v>-15.568314422445615</v>
      </c>
      <c r="Q53" s="14">
        <f t="shared" si="10"/>
        <v>-24.735047961275409</v>
      </c>
    </row>
    <row r="54" spans="1:17" s="3" customFormat="1" ht="54">
      <c r="A54" s="56" t="s">
        <v>1206</v>
      </c>
      <c r="B54" s="17" t="s">
        <v>771</v>
      </c>
      <c r="C54" s="18" t="s">
        <v>772</v>
      </c>
      <c r="D54" s="57">
        <v>23338567</v>
      </c>
      <c r="E54" s="14">
        <f t="shared" si="8"/>
        <v>0.46590785815061952</v>
      </c>
      <c r="F54" s="13">
        <v>13603591</v>
      </c>
      <c r="G54" s="14">
        <f t="shared" si="0"/>
        <v>0.36345294335392353</v>
      </c>
      <c r="H54" s="13">
        <v>30535586</v>
      </c>
      <c r="I54" s="14">
        <f t="shared" si="1"/>
        <v>0.75187181384074386</v>
      </c>
      <c r="J54" s="15">
        <v>10163472</v>
      </c>
      <c r="K54" s="16">
        <f t="shared" si="2"/>
        <v>0.28241054124841936</v>
      </c>
      <c r="L54" s="15">
        <v>5375377</v>
      </c>
      <c r="M54" s="16">
        <f t="shared" si="3"/>
        <v>0.19810443910526157</v>
      </c>
      <c r="N54" s="14">
        <f t="shared" si="4"/>
        <v>71.561810407266719</v>
      </c>
      <c r="O54" s="14">
        <f t="shared" si="5"/>
        <v>-55.450041142161147</v>
      </c>
      <c r="P54" s="14">
        <f t="shared" si="9"/>
        <v>200.4444347364759</v>
      </c>
      <c r="Q54" s="14">
        <f t="shared" si="10"/>
        <v>89.074589559020694</v>
      </c>
    </row>
    <row r="55" spans="1:17" s="3" customFormat="1" ht="27">
      <c r="A55" s="56" t="s">
        <v>1207</v>
      </c>
      <c r="B55" s="17" t="s">
        <v>402</v>
      </c>
      <c r="C55" s="18" t="s">
        <v>403</v>
      </c>
      <c r="D55" s="57">
        <v>22912314</v>
      </c>
      <c r="E55" s="14">
        <f t="shared" si="8"/>
        <v>0.45739856868737716</v>
      </c>
      <c r="F55" s="13">
        <v>17028386</v>
      </c>
      <c r="G55" s="14">
        <f t="shared" si="0"/>
        <v>0.45495465221401793</v>
      </c>
      <c r="H55" s="13">
        <v>15586109</v>
      </c>
      <c r="I55" s="14">
        <f t="shared" si="1"/>
        <v>0.38377374007328835</v>
      </c>
      <c r="J55" s="15">
        <v>14126818</v>
      </c>
      <c r="K55" s="16">
        <f t="shared" si="2"/>
        <v>0.39253931309083284</v>
      </c>
      <c r="L55" s="15">
        <v>17888394</v>
      </c>
      <c r="M55" s="16">
        <f t="shared" si="3"/>
        <v>0.65925985467883019</v>
      </c>
      <c r="N55" s="14">
        <f t="shared" si="4"/>
        <v>34.553644720057441</v>
      </c>
      <c r="O55" s="14">
        <f t="shared" si="5"/>
        <v>9.2536052455426816</v>
      </c>
      <c r="P55" s="14">
        <f t="shared" si="9"/>
        <v>10.329934172012409</v>
      </c>
      <c r="Q55" s="14">
        <f t="shared" si="10"/>
        <v>-21.028025210088732</v>
      </c>
    </row>
    <row r="56" spans="1:17" s="3" customFormat="1">
      <c r="A56" s="56" t="s">
        <v>1208</v>
      </c>
      <c r="B56" s="17" t="s">
        <v>150</v>
      </c>
      <c r="C56" s="18" t="s">
        <v>151</v>
      </c>
      <c r="D56" s="57">
        <v>22787533</v>
      </c>
      <c r="E56" s="14">
        <f t="shared" si="8"/>
        <v>0.45490756534308907</v>
      </c>
      <c r="F56" s="13">
        <v>16564483</v>
      </c>
      <c r="G56" s="14">
        <f t="shared" si="0"/>
        <v>0.44256035788535758</v>
      </c>
      <c r="H56" s="13">
        <v>17813052</v>
      </c>
      <c r="I56" s="14">
        <f t="shared" si="1"/>
        <v>0.43860732580273681</v>
      </c>
      <c r="J56" s="15">
        <v>15709383</v>
      </c>
      <c r="K56" s="16">
        <f t="shared" si="2"/>
        <v>0.43651375786824792</v>
      </c>
      <c r="L56" s="15">
        <v>15219569</v>
      </c>
      <c r="M56" s="16">
        <f t="shared" si="3"/>
        <v>0.56090283159094267</v>
      </c>
      <c r="N56" s="14">
        <f t="shared" si="4"/>
        <v>37.568634046713079</v>
      </c>
      <c r="O56" s="14">
        <f t="shared" si="5"/>
        <v>-7.0092929611388319</v>
      </c>
      <c r="P56" s="14">
        <f t="shared" si="9"/>
        <v>13.391162466406223</v>
      </c>
      <c r="Q56" s="14">
        <f t="shared" si="10"/>
        <v>3.2183171547104914</v>
      </c>
    </row>
    <row r="57" spans="1:17" s="3" customFormat="1">
      <c r="A57" s="56" t="s">
        <v>1209</v>
      </c>
      <c r="B57" s="17" t="s">
        <v>662</v>
      </c>
      <c r="C57" s="18" t="s">
        <v>663</v>
      </c>
      <c r="D57" s="57">
        <v>22489703</v>
      </c>
      <c r="E57" s="14">
        <f t="shared" si="8"/>
        <v>0.44896198447717733</v>
      </c>
      <c r="F57" s="13">
        <v>8830666</v>
      </c>
      <c r="G57" s="14">
        <f t="shared" si="0"/>
        <v>0.23593267023945505</v>
      </c>
      <c r="H57" s="13">
        <v>12789777</v>
      </c>
      <c r="I57" s="14">
        <f t="shared" si="1"/>
        <v>0.31492019938993893</v>
      </c>
      <c r="J57" s="15">
        <v>10075521</v>
      </c>
      <c r="K57" s="16">
        <f t="shared" si="2"/>
        <v>0.27996666286578203</v>
      </c>
      <c r="L57" s="15">
        <v>9112587</v>
      </c>
      <c r="M57" s="16">
        <f t="shared" si="3"/>
        <v>0.33583578164524985</v>
      </c>
      <c r="N57" s="14">
        <f t="shared" si="4"/>
        <v>154.67731425919629</v>
      </c>
      <c r="O57" s="14">
        <f t="shared" si="5"/>
        <v>-30.95527779725948</v>
      </c>
      <c r="P57" s="14">
        <f t="shared" si="9"/>
        <v>26.939113123777915</v>
      </c>
      <c r="Q57" s="14">
        <f t="shared" si="10"/>
        <v>10.567076067421908</v>
      </c>
    </row>
    <row r="58" spans="1:17" s="3" customFormat="1" ht="54">
      <c r="A58" s="56" t="s">
        <v>1210</v>
      </c>
      <c r="B58" s="17" t="s">
        <v>162</v>
      </c>
      <c r="C58" s="18" t="s">
        <v>163</v>
      </c>
      <c r="D58" s="57">
        <v>22477109</v>
      </c>
      <c r="E58" s="14">
        <f t="shared" si="8"/>
        <v>0.44871057043082441</v>
      </c>
      <c r="F58" s="13">
        <v>15970244</v>
      </c>
      <c r="G58" s="14">
        <f t="shared" si="0"/>
        <v>0.42668382104992258</v>
      </c>
      <c r="H58" s="13">
        <v>19089316</v>
      </c>
      <c r="I58" s="14">
        <f t="shared" si="1"/>
        <v>0.4700325268327627</v>
      </c>
      <c r="J58" s="15">
        <v>15436934</v>
      </c>
      <c r="K58" s="16">
        <f t="shared" si="2"/>
        <v>0.42894326723742898</v>
      </c>
      <c r="L58" s="15">
        <v>13350979</v>
      </c>
      <c r="M58" s="16">
        <f t="shared" si="3"/>
        <v>0.49203771313177214</v>
      </c>
      <c r="N58" s="14">
        <f t="shared" si="4"/>
        <v>40.743679307592288</v>
      </c>
      <c r="O58" s="14">
        <f t="shared" si="5"/>
        <v>-16.339359671137508</v>
      </c>
      <c r="P58" s="14">
        <f t="shared" si="9"/>
        <v>23.660022126155365</v>
      </c>
      <c r="Q58" s="14">
        <f t="shared" si="10"/>
        <v>15.623985327218325</v>
      </c>
    </row>
    <row r="59" spans="1:17" s="3" customFormat="1" ht="54">
      <c r="A59" s="56" t="s">
        <v>1211</v>
      </c>
      <c r="B59" s="17" t="s">
        <v>72</v>
      </c>
      <c r="C59" s="18" t="s">
        <v>73</v>
      </c>
      <c r="D59" s="57">
        <v>22420988</v>
      </c>
      <c r="E59" s="14">
        <f t="shared" si="8"/>
        <v>0.4475902267993036</v>
      </c>
      <c r="F59" s="13">
        <v>17291919</v>
      </c>
      <c r="G59" s="14">
        <f t="shared" si="0"/>
        <v>0.46199557578492578</v>
      </c>
      <c r="H59" s="13">
        <v>15975736</v>
      </c>
      <c r="I59" s="14">
        <f t="shared" si="1"/>
        <v>0.39336745015343311</v>
      </c>
      <c r="J59" s="15">
        <v>16722789</v>
      </c>
      <c r="K59" s="16">
        <f t="shared" si="2"/>
        <v>0.4646730854055694</v>
      </c>
      <c r="L59" s="15">
        <v>16094166</v>
      </c>
      <c r="M59" s="16">
        <f t="shared" si="3"/>
        <v>0.59313527745067385</v>
      </c>
      <c r="N59" s="14">
        <f t="shared" si="4"/>
        <v>29.661652937421234</v>
      </c>
      <c r="O59" s="14">
        <f t="shared" si="5"/>
        <v>8.2386376439871061</v>
      </c>
      <c r="P59" s="14">
        <f t="shared" si="9"/>
        <v>-4.4672751656437208</v>
      </c>
      <c r="Q59" s="14">
        <f t="shared" si="10"/>
        <v>3.9059060283086429</v>
      </c>
    </row>
    <row r="60" spans="1:17" s="3" customFormat="1" ht="54">
      <c r="A60" s="56" t="s">
        <v>1212</v>
      </c>
      <c r="B60" s="58" t="s">
        <v>416</v>
      </c>
      <c r="C60" s="12" t="s">
        <v>417</v>
      </c>
      <c r="D60" s="57">
        <v>22250419</v>
      </c>
      <c r="E60" s="14">
        <f t="shared" si="8"/>
        <v>0.44418515752247556</v>
      </c>
      <c r="F60" s="13">
        <v>555319</v>
      </c>
      <c r="G60" s="14">
        <f t="shared" si="0"/>
        <v>1.4836694594122792E-2</v>
      </c>
      <c r="H60" s="13">
        <v>1802</v>
      </c>
      <c r="I60" s="14">
        <f t="shared" si="1"/>
        <v>4.4370296628367319E-5</v>
      </c>
      <c r="J60" s="15"/>
      <c r="K60" s="16">
        <f t="shared" si="2"/>
        <v>2.7786817462420257E-8</v>
      </c>
      <c r="L60" s="15"/>
      <c r="M60" s="16"/>
      <c r="N60" s="14">
        <f t="shared" si="4"/>
        <v>3906.7815075659219</v>
      </c>
      <c r="O60" s="14">
        <f t="shared" si="5"/>
        <v>30716.814650388456</v>
      </c>
      <c r="P60" s="14"/>
      <c r="Q60" s="14"/>
    </row>
    <row r="61" spans="1:17" s="3" customFormat="1" ht="40.5">
      <c r="A61" s="56" t="s">
        <v>1213</v>
      </c>
      <c r="B61" s="17" t="s">
        <v>526</v>
      </c>
      <c r="C61" s="18" t="s">
        <v>527</v>
      </c>
      <c r="D61" s="57">
        <v>21713825</v>
      </c>
      <c r="E61" s="14">
        <f t="shared" si="8"/>
        <v>0.43347313046286762</v>
      </c>
      <c r="F61" s="13">
        <v>20596286</v>
      </c>
      <c r="G61" s="14">
        <f t="shared" si="0"/>
        <v>0.55027975840049947</v>
      </c>
      <c r="H61" s="13">
        <v>16154279</v>
      </c>
      <c r="I61" s="14">
        <f t="shared" si="1"/>
        <v>0.39776367982652888</v>
      </c>
      <c r="J61" s="15">
        <v>11357847</v>
      </c>
      <c r="K61" s="16">
        <f t="shared" si="2"/>
        <v>0.31559842135509752</v>
      </c>
      <c r="L61" s="15">
        <v>10581252</v>
      </c>
      <c r="M61" s="16">
        <f t="shared" ref="M61:M124" si="11">PRODUCT(L61,100,1/2713405628)</f>
        <v>0.38996204219563152</v>
      </c>
      <c r="N61" s="14">
        <f t="shared" si="4"/>
        <v>5.4259248487809888</v>
      </c>
      <c r="O61" s="14">
        <f t="shared" si="5"/>
        <v>27.497401772001091</v>
      </c>
      <c r="P61" s="14">
        <f t="shared" ref="P61:P124" si="12">PRODUCT(H61-J61,100,1/J61)</f>
        <v>42.230116323982884</v>
      </c>
      <c r="Q61" s="14">
        <f t="shared" ref="Q61:Q124" si="13">PRODUCT(J61-L61,100,1/L61)</f>
        <v>7.3393488785637091</v>
      </c>
    </row>
    <row r="62" spans="1:17" s="3" customFormat="1" ht="40.5">
      <c r="A62" s="56" t="s">
        <v>1214</v>
      </c>
      <c r="B62" s="17" t="s">
        <v>1215</v>
      </c>
      <c r="C62" s="18" t="s">
        <v>1216</v>
      </c>
      <c r="D62" s="57">
        <v>21705393</v>
      </c>
      <c r="E62" s="14">
        <f t="shared" si="8"/>
        <v>0.43330480243056269</v>
      </c>
      <c r="F62" s="13">
        <v>3180960</v>
      </c>
      <c r="G62" s="14">
        <f t="shared" si="0"/>
        <v>8.4987065157361513E-2</v>
      </c>
      <c r="H62" s="13">
        <v>5540764</v>
      </c>
      <c r="I62" s="14">
        <f t="shared" si="1"/>
        <v>0.13642915772906716</v>
      </c>
      <c r="J62" s="15">
        <v>6047461</v>
      </c>
      <c r="K62" s="16">
        <f t="shared" si="2"/>
        <v>0.16803969491810547</v>
      </c>
      <c r="L62" s="15">
        <v>4193996</v>
      </c>
      <c r="M62" s="16">
        <f t="shared" si="11"/>
        <v>0.15456575886485927</v>
      </c>
      <c r="N62" s="14">
        <f t="shared" si="4"/>
        <v>582.35353478195259</v>
      </c>
      <c r="O62" s="14">
        <f t="shared" si="5"/>
        <v>-42.589866668206767</v>
      </c>
      <c r="P62" s="14">
        <f t="shared" si="12"/>
        <v>-8.3786732977690956</v>
      </c>
      <c r="Q62" s="14">
        <f t="shared" si="13"/>
        <v>44.193294414205447</v>
      </c>
    </row>
    <row r="63" spans="1:17" s="3" customFormat="1">
      <c r="A63" s="56" t="s">
        <v>1217</v>
      </c>
      <c r="B63" s="17" t="s">
        <v>1218</v>
      </c>
      <c r="C63" s="18" t="s">
        <v>1219</v>
      </c>
      <c r="D63" s="57">
        <v>20718263</v>
      </c>
      <c r="E63" s="14">
        <f t="shared" si="8"/>
        <v>0.41359872433175648</v>
      </c>
      <c r="F63" s="13">
        <v>8821324</v>
      </c>
      <c r="G63" s="14">
        <f t="shared" si="0"/>
        <v>0.23568307604062827</v>
      </c>
      <c r="H63" s="13">
        <v>7329243</v>
      </c>
      <c r="I63" s="14">
        <f t="shared" si="1"/>
        <v>0.18046652939588501</v>
      </c>
      <c r="J63" s="15">
        <v>6627462</v>
      </c>
      <c r="K63" s="16">
        <f t="shared" si="2"/>
        <v>0.18415607683312668</v>
      </c>
      <c r="L63" s="15">
        <v>6841925</v>
      </c>
      <c r="M63" s="16">
        <f t="shared" si="11"/>
        <v>0.25215267962140453</v>
      </c>
      <c r="N63" s="14">
        <f t="shared" si="4"/>
        <v>134.86568456163724</v>
      </c>
      <c r="O63" s="14">
        <f t="shared" si="5"/>
        <v>20.357914180222981</v>
      </c>
      <c r="P63" s="14">
        <f t="shared" si="12"/>
        <v>10.588985647899603</v>
      </c>
      <c r="Q63" s="14">
        <f t="shared" si="13"/>
        <v>-3.1345418138900967</v>
      </c>
    </row>
    <row r="64" spans="1:17" s="3" customFormat="1" ht="54">
      <c r="A64" s="56" t="s">
        <v>1220</v>
      </c>
      <c r="B64" s="17" t="s">
        <v>130</v>
      </c>
      <c r="C64" s="18" t="s">
        <v>131</v>
      </c>
      <c r="D64" s="57">
        <v>20493006</v>
      </c>
      <c r="E64" s="14">
        <f t="shared" si="8"/>
        <v>0.40910191840517868</v>
      </c>
      <c r="F64" s="13">
        <v>19035710</v>
      </c>
      <c r="G64" s="14">
        <f t="shared" si="0"/>
        <v>0.50858518374535933</v>
      </c>
      <c r="H64" s="13">
        <v>14680078</v>
      </c>
      <c r="I64" s="14">
        <f t="shared" si="1"/>
        <v>0.36146471442151462</v>
      </c>
      <c r="J64" s="15">
        <v>15471476</v>
      </c>
      <c r="K64" s="16">
        <f t="shared" si="2"/>
        <v>0.42990307948621592</v>
      </c>
      <c r="L64" s="15">
        <v>14431892</v>
      </c>
      <c r="M64" s="16">
        <f t="shared" si="11"/>
        <v>0.53187374018375111</v>
      </c>
      <c r="N64" s="14">
        <f t="shared" si="4"/>
        <v>7.655590466549449</v>
      </c>
      <c r="O64" s="14">
        <f t="shared" si="5"/>
        <v>29.670360062119563</v>
      </c>
      <c r="P64" s="14">
        <f t="shared" si="12"/>
        <v>-5.1152068490427158</v>
      </c>
      <c r="Q64" s="14">
        <f t="shared" si="13"/>
        <v>7.2033798479090612</v>
      </c>
    </row>
    <row r="65" spans="1:17" s="3" customFormat="1" ht="54">
      <c r="A65" s="56" t="s">
        <v>1221</v>
      </c>
      <c r="B65" s="17" t="s">
        <v>192</v>
      </c>
      <c r="C65" s="18" t="s">
        <v>193</v>
      </c>
      <c r="D65" s="57">
        <v>19839123</v>
      </c>
      <c r="E65" s="14">
        <f t="shared" si="8"/>
        <v>0.39604845081176981</v>
      </c>
      <c r="F65" s="13">
        <v>13662878</v>
      </c>
      <c r="G65" s="14">
        <f t="shared" si="0"/>
        <v>0.3650369394217724</v>
      </c>
      <c r="H65" s="13">
        <v>13339769</v>
      </c>
      <c r="I65" s="14">
        <f t="shared" si="1"/>
        <v>0.32846254577352879</v>
      </c>
      <c r="J65" s="15">
        <v>13196316</v>
      </c>
      <c r="K65" s="16">
        <f t="shared" si="2"/>
        <v>0.36668362386841585</v>
      </c>
      <c r="L65" s="15">
        <v>10016894</v>
      </c>
      <c r="M65" s="16">
        <f t="shared" si="11"/>
        <v>0.36916316147627598</v>
      </c>
      <c r="N65" s="14">
        <f t="shared" si="4"/>
        <v>45.204568173703962</v>
      </c>
      <c r="O65" s="14">
        <f t="shared" si="5"/>
        <v>2.4221483895260856</v>
      </c>
      <c r="P65" s="14">
        <f t="shared" si="12"/>
        <v>1.0870685424629116</v>
      </c>
      <c r="Q65" s="14">
        <f t="shared" si="13"/>
        <v>31.740597434693829</v>
      </c>
    </row>
    <row r="66" spans="1:17" s="3" customFormat="1" ht="54">
      <c r="A66" s="56" t="s">
        <v>1222</v>
      </c>
      <c r="B66" s="17" t="s">
        <v>310</v>
      </c>
      <c r="C66" s="18" t="s">
        <v>311</v>
      </c>
      <c r="D66" s="57">
        <v>19513766</v>
      </c>
      <c r="E66" s="14">
        <f t="shared" si="8"/>
        <v>0.38955334839162931</v>
      </c>
      <c r="F66" s="13">
        <v>12951462</v>
      </c>
      <c r="G66" s="14">
        <f t="shared" si="0"/>
        <v>0.34602973469552956</v>
      </c>
      <c r="H66" s="13">
        <v>14717210</v>
      </c>
      <c r="I66" s="14">
        <f t="shared" si="1"/>
        <v>0.36237900845836507</v>
      </c>
      <c r="J66" s="15">
        <v>16265651</v>
      </c>
      <c r="K66" s="16">
        <f t="shared" si="2"/>
        <v>0.45197067524443352</v>
      </c>
      <c r="L66" s="15">
        <v>12509278</v>
      </c>
      <c r="M66" s="16">
        <f t="shared" si="11"/>
        <v>0.46101761826227039</v>
      </c>
      <c r="N66" s="14">
        <f t="shared" si="4"/>
        <v>50.668441910264647</v>
      </c>
      <c r="O66" s="14">
        <f t="shared" si="5"/>
        <v>-11.997844700184341</v>
      </c>
      <c r="P66" s="14">
        <f t="shared" si="12"/>
        <v>-9.5196989041508395</v>
      </c>
      <c r="Q66" s="14">
        <f t="shared" si="13"/>
        <v>30.028695501051303</v>
      </c>
    </row>
    <row r="67" spans="1:17" s="3" customFormat="1" ht="40.5">
      <c r="A67" s="56" t="s">
        <v>1223</v>
      </c>
      <c r="B67" s="17" t="s">
        <v>106</v>
      </c>
      <c r="C67" s="18" t="s">
        <v>107</v>
      </c>
      <c r="D67" s="57">
        <v>19446642</v>
      </c>
      <c r="E67" s="14">
        <f t="shared" si="8"/>
        <v>0.38821335184983208</v>
      </c>
      <c r="F67" s="13">
        <v>14207972</v>
      </c>
      <c r="G67" s="14">
        <f t="shared" si="0"/>
        <v>0.37960044832942508</v>
      </c>
      <c r="H67" s="13">
        <v>14990125</v>
      </c>
      <c r="I67" s="14">
        <f t="shared" si="1"/>
        <v>0.36909894159062412</v>
      </c>
      <c r="J67" s="15">
        <v>14601838</v>
      </c>
      <c r="K67" s="16">
        <f t="shared" si="2"/>
        <v>0.40573860712183168</v>
      </c>
      <c r="L67" s="15">
        <v>14547775</v>
      </c>
      <c r="M67" s="16">
        <f t="shared" si="11"/>
        <v>0.53614449862856994</v>
      </c>
      <c r="N67" s="14">
        <f t="shared" si="4"/>
        <v>36.871342370325621</v>
      </c>
      <c r="O67" s="14">
        <f t="shared" si="5"/>
        <v>-5.2177883773484215</v>
      </c>
      <c r="P67" s="14">
        <f t="shared" si="12"/>
        <v>2.6591652365955576</v>
      </c>
      <c r="Q67" s="14">
        <f t="shared" si="13"/>
        <v>0.37162383938437321</v>
      </c>
    </row>
    <row r="68" spans="1:17" s="3" customFormat="1" ht="54">
      <c r="A68" s="56" t="s">
        <v>1224</v>
      </c>
      <c r="B68" s="17" t="s">
        <v>763</v>
      </c>
      <c r="C68" s="18" t="s">
        <v>764</v>
      </c>
      <c r="D68" s="57">
        <v>19311245</v>
      </c>
      <c r="E68" s="14">
        <f t="shared" si="8"/>
        <v>0.3855104212770159</v>
      </c>
      <c r="F68" s="13">
        <v>18962802</v>
      </c>
      <c r="G68" s="14">
        <f t="shared" si="0"/>
        <v>0.50663726961047773</v>
      </c>
      <c r="H68" s="13">
        <v>17755415</v>
      </c>
      <c r="I68" s="14">
        <f t="shared" si="1"/>
        <v>0.43718814112639431</v>
      </c>
      <c r="J68" s="15">
        <v>19499484</v>
      </c>
      <c r="K68" s="16">
        <f t="shared" si="2"/>
        <v>0.54182860251938436</v>
      </c>
      <c r="L68" s="15">
        <v>15510734</v>
      </c>
      <c r="M68" s="16">
        <f t="shared" si="11"/>
        <v>0.57163344248801717</v>
      </c>
      <c r="N68" s="14">
        <f t="shared" si="4"/>
        <v>1.8375079800970342</v>
      </c>
      <c r="O68" s="14">
        <f t="shared" si="5"/>
        <v>6.8001057705494352</v>
      </c>
      <c r="P68" s="14">
        <f t="shared" si="12"/>
        <v>-8.9441802665137189</v>
      </c>
      <c r="Q68" s="14">
        <f t="shared" si="13"/>
        <v>25.716062179907151</v>
      </c>
    </row>
    <row r="69" spans="1:17" s="3" customFormat="1" ht="54">
      <c r="A69" s="56" t="s">
        <v>1225</v>
      </c>
      <c r="B69" s="17" t="s">
        <v>831</v>
      </c>
      <c r="C69" s="18" t="s">
        <v>832</v>
      </c>
      <c r="D69" s="57">
        <v>19083125</v>
      </c>
      <c r="E69" s="14">
        <f t="shared" si="8"/>
        <v>0.38095646127590188</v>
      </c>
      <c r="F69" s="13">
        <v>13897349</v>
      </c>
      <c r="G69" s="14">
        <f t="shared" ref="G69:G132" si="14">PRODUCT(F69,100,1/3742875453)</f>
        <v>0.37130140114229443</v>
      </c>
      <c r="H69" s="13">
        <v>7757423</v>
      </c>
      <c r="I69" s="14">
        <f t="shared" ref="I69:I132" si="15">PRODUCT(H69,100,1/4061275531)</f>
        <v>0.19100952252037687</v>
      </c>
      <c r="J69" s="15">
        <v>10884935</v>
      </c>
      <c r="K69" s="16">
        <f t="shared" ref="K69:K132" si="16">PRODUCT(J69,100,1/3598828838)</f>
        <v>0.30245770193530946</v>
      </c>
      <c r="L69" s="15">
        <v>4193015</v>
      </c>
      <c r="M69" s="16">
        <f t="shared" si="11"/>
        <v>0.15452960503699523</v>
      </c>
      <c r="N69" s="14">
        <f t="shared" ref="N69:N132" si="17">PRODUCT(D69-F69,100,1/F69)</f>
        <v>37.314857675373915</v>
      </c>
      <c r="O69" s="14">
        <f t="shared" ref="O69:O132" si="18">PRODUCT(F69-H69,100,1/H69)</f>
        <v>79.149042149693258</v>
      </c>
      <c r="P69" s="14">
        <f t="shared" si="12"/>
        <v>-28.732482095667088</v>
      </c>
      <c r="Q69" s="14">
        <f t="shared" si="13"/>
        <v>159.59685333823035</v>
      </c>
    </row>
    <row r="70" spans="1:17" s="3" customFormat="1" ht="54">
      <c r="A70" s="56" t="s">
        <v>1226</v>
      </c>
      <c r="B70" s="17" t="s">
        <v>432</v>
      </c>
      <c r="C70" s="18" t="s">
        <v>433</v>
      </c>
      <c r="D70" s="57">
        <v>18454375</v>
      </c>
      <c r="E70" s="14">
        <f t="shared" si="8"/>
        <v>0.36840472381009254</v>
      </c>
      <c r="F70" s="13">
        <v>9325008</v>
      </c>
      <c r="G70" s="14">
        <f t="shared" si="14"/>
        <v>0.24914021631486008</v>
      </c>
      <c r="H70" s="13">
        <v>19123687</v>
      </c>
      <c r="I70" s="14">
        <f t="shared" si="15"/>
        <v>0.47087883730191565</v>
      </c>
      <c r="J70" s="15">
        <v>6185569</v>
      </c>
      <c r="K70" s="16">
        <f t="shared" si="16"/>
        <v>0.17187727670420541</v>
      </c>
      <c r="L70" s="15">
        <v>2669758</v>
      </c>
      <c r="M70" s="16">
        <f t="shared" si="11"/>
        <v>9.8391407921116031E-2</v>
      </c>
      <c r="N70" s="14">
        <f t="shared" si="17"/>
        <v>97.901974990262744</v>
      </c>
      <c r="O70" s="14">
        <f t="shared" si="18"/>
        <v>-51.23844057895321</v>
      </c>
      <c r="P70" s="14">
        <f t="shared" si="12"/>
        <v>209.16617371821411</v>
      </c>
      <c r="Q70" s="14">
        <f t="shared" si="13"/>
        <v>131.69025057701859</v>
      </c>
    </row>
    <row r="71" spans="1:17" s="3" customFormat="1" ht="40.5">
      <c r="A71" s="56" t="s">
        <v>1227</v>
      </c>
      <c r="B71" s="17" t="s">
        <v>422</v>
      </c>
      <c r="C71" s="18" t="s">
        <v>423</v>
      </c>
      <c r="D71" s="57">
        <v>18373335</v>
      </c>
      <c r="E71" s="14">
        <f t="shared" ref="E71:E134" si="19">PRODUCT(D71,100,1/5009266659)</f>
        <v>0.36678692213338604</v>
      </c>
      <c r="F71" s="13">
        <v>18979793</v>
      </c>
      <c r="G71" s="14">
        <f t="shared" si="14"/>
        <v>0.50709122540498275</v>
      </c>
      <c r="H71" s="13">
        <v>37078006</v>
      </c>
      <c r="I71" s="14">
        <f t="shared" si="15"/>
        <v>0.91296455305681645</v>
      </c>
      <c r="J71" s="15">
        <v>24133011</v>
      </c>
      <c r="K71" s="16">
        <f t="shared" si="16"/>
        <v>0.67057957147558012</v>
      </c>
      <c r="L71" s="15">
        <v>17493121</v>
      </c>
      <c r="M71" s="16">
        <f t="shared" si="11"/>
        <v>0.64469244183346996</v>
      </c>
      <c r="N71" s="14">
        <f t="shared" si="17"/>
        <v>-3.1952824775275475</v>
      </c>
      <c r="O71" s="14">
        <f t="shared" si="18"/>
        <v>-48.811182025268565</v>
      </c>
      <c r="P71" s="14">
        <f t="shared" si="12"/>
        <v>53.640198481656519</v>
      </c>
      <c r="Q71" s="14">
        <f t="shared" si="13"/>
        <v>37.957148984449375</v>
      </c>
    </row>
    <row r="72" spans="1:17" s="3" customFormat="1" ht="27">
      <c r="A72" s="56" t="s">
        <v>1228</v>
      </c>
      <c r="B72" s="17" t="s">
        <v>84</v>
      </c>
      <c r="C72" s="18" t="s">
        <v>85</v>
      </c>
      <c r="D72" s="57">
        <v>17380253</v>
      </c>
      <c r="E72" s="14">
        <f t="shared" si="19"/>
        <v>0.34696202424707051</v>
      </c>
      <c r="F72" s="13">
        <v>6954102</v>
      </c>
      <c r="G72" s="14">
        <f t="shared" si="14"/>
        <v>0.1857957094037454</v>
      </c>
      <c r="H72" s="13">
        <v>11193150</v>
      </c>
      <c r="I72" s="14">
        <f t="shared" si="15"/>
        <v>0.27560676232286885</v>
      </c>
      <c r="J72" s="15">
        <v>18989466</v>
      </c>
      <c r="K72" s="16">
        <f t="shared" si="16"/>
        <v>0.52765682545083581</v>
      </c>
      <c r="L72" s="15">
        <v>1940377</v>
      </c>
      <c r="M72" s="16">
        <f t="shared" si="11"/>
        <v>7.1510760498798523E-2</v>
      </c>
      <c r="N72" s="14">
        <f t="shared" si="17"/>
        <v>149.92807123047663</v>
      </c>
      <c r="O72" s="14">
        <f t="shared" si="18"/>
        <v>-37.871805523914176</v>
      </c>
      <c r="P72" s="14">
        <f t="shared" si="12"/>
        <v>-41.056004418449682</v>
      </c>
      <c r="Q72" s="14">
        <f t="shared" si="13"/>
        <v>878.64827299024876</v>
      </c>
    </row>
    <row r="73" spans="1:17" s="3" customFormat="1" ht="13.9" customHeight="1">
      <c r="A73" s="56" t="s">
        <v>1229</v>
      </c>
      <c r="B73" s="17" t="s">
        <v>682</v>
      </c>
      <c r="C73" s="18" t="s">
        <v>683</v>
      </c>
      <c r="D73" s="57">
        <v>16801523</v>
      </c>
      <c r="E73" s="14">
        <f t="shared" si="19"/>
        <v>0.33540883613798445</v>
      </c>
      <c r="F73" s="13">
        <v>10449804</v>
      </c>
      <c r="G73" s="14">
        <f t="shared" si="14"/>
        <v>0.27919187082819558</v>
      </c>
      <c r="H73" s="13">
        <v>22266104</v>
      </c>
      <c r="I73" s="14">
        <f t="shared" si="15"/>
        <v>0.54825396184132968</v>
      </c>
      <c r="J73" s="15">
        <v>3878193</v>
      </c>
      <c r="K73" s="16">
        <f t="shared" si="16"/>
        <v>0.107762640975036</v>
      </c>
      <c r="L73" s="15">
        <v>1562595</v>
      </c>
      <c r="M73" s="16">
        <f t="shared" si="11"/>
        <v>5.7587961927821285E-2</v>
      </c>
      <c r="N73" s="14">
        <f t="shared" si="17"/>
        <v>60.783140047411415</v>
      </c>
      <c r="O73" s="14">
        <f t="shared" si="18"/>
        <v>-53.0685565826873</v>
      </c>
      <c r="P73" s="14">
        <f t="shared" si="12"/>
        <v>474.13604738082915</v>
      </c>
      <c r="Q73" s="14">
        <f t="shared" si="13"/>
        <v>148.18926209286474</v>
      </c>
    </row>
    <row r="74" spans="1:17" s="3" customFormat="1" ht="54">
      <c r="A74" s="56" t="s">
        <v>1230</v>
      </c>
      <c r="B74" s="17" t="s">
        <v>96</v>
      </c>
      <c r="C74" s="18" t="s">
        <v>97</v>
      </c>
      <c r="D74" s="57">
        <v>16692874</v>
      </c>
      <c r="E74" s="14">
        <f t="shared" si="19"/>
        <v>0.33323987594089066</v>
      </c>
      <c r="F74" s="13">
        <v>12229254</v>
      </c>
      <c r="G74" s="14">
        <f t="shared" si="14"/>
        <v>0.32673419550196287</v>
      </c>
      <c r="H74" s="13">
        <v>13188956</v>
      </c>
      <c r="I74" s="14">
        <f t="shared" si="15"/>
        <v>0.32474910651414257</v>
      </c>
      <c r="J74" s="15">
        <v>12714186</v>
      </c>
      <c r="K74" s="16">
        <f t="shared" si="16"/>
        <v>0.35328676556525918</v>
      </c>
      <c r="L74" s="15">
        <v>8670887</v>
      </c>
      <c r="M74" s="16">
        <f t="shared" si="11"/>
        <v>0.31955734559270987</v>
      </c>
      <c r="N74" s="14">
        <f t="shared" si="17"/>
        <v>36.499528098770377</v>
      </c>
      <c r="O74" s="14">
        <f t="shared" si="18"/>
        <v>-7.276557750287437</v>
      </c>
      <c r="P74" s="14">
        <f t="shared" si="12"/>
        <v>3.7341753534201874</v>
      </c>
      <c r="Q74" s="14">
        <f t="shared" si="13"/>
        <v>46.630742621833264</v>
      </c>
    </row>
    <row r="75" spans="1:17" s="3" customFormat="1" ht="54">
      <c r="A75" s="56" t="s">
        <v>1231</v>
      </c>
      <c r="B75" s="17" t="s">
        <v>849</v>
      </c>
      <c r="C75" s="18" t="s">
        <v>850</v>
      </c>
      <c r="D75" s="57">
        <v>16065168</v>
      </c>
      <c r="E75" s="14">
        <f t="shared" si="19"/>
        <v>0.32070897984910007</v>
      </c>
      <c r="F75" s="13">
        <v>11924386</v>
      </c>
      <c r="G75" s="14">
        <f t="shared" si="14"/>
        <v>0.31858890710462545</v>
      </c>
      <c r="H75" s="13">
        <v>12144312</v>
      </c>
      <c r="I75" s="14">
        <f t="shared" si="15"/>
        <v>0.2990270398376475</v>
      </c>
      <c r="J75" s="15">
        <v>10841743</v>
      </c>
      <c r="K75" s="16">
        <f t="shared" si="16"/>
        <v>0.30125753371547259</v>
      </c>
      <c r="L75" s="15">
        <v>9476855</v>
      </c>
      <c r="M75" s="16">
        <f t="shared" si="11"/>
        <v>0.34926053451821026</v>
      </c>
      <c r="N75" s="14">
        <f t="shared" si="17"/>
        <v>34.725326737997243</v>
      </c>
      <c r="O75" s="14">
        <f t="shared" si="18"/>
        <v>-1.8109383224014668</v>
      </c>
      <c r="P75" s="14">
        <f t="shared" si="12"/>
        <v>12.014387354505635</v>
      </c>
      <c r="Q75" s="14">
        <f t="shared" si="13"/>
        <v>14.402330731028384</v>
      </c>
    </row>
    <row r="76" spans="1:17" s="3" customFormat="1" ht="27">
      <c r="A76" s="56" t="s">
        <v>1232</v>
      </c>
      <c r="B76" s="17" t="s">
        <v>795</v>
      </c>
      <c r="C76" s="18" t="s">
        <v>796</v>
      </c>
      <c r="D76" s="57">
        <v>15923090</v>
      </c>
      <c r="E76" s="14">
        <f t="shared" si="19"/>
        <v>0.31787267646036488</v>
      </c>
      <c r="F76" s="13">
        <v>669336</v>
      </c>
      <c r="G76" s="14">
        <f t="shared" si="14"/>
        <v>1.7882935417033764E-2</v>
      </c>
      <c r="H76" s="13">
        <v>1255409</v>
      </c>
      <c r="I76" s="14">
        <f t="shared" si="15"/>
        <v>3.0911692408391783E-2</v>
      </c>
      <c r="J76" s="15">
        <v>546469</v>
      </c>
      <c r="K76" s="16">
        <f t="shared" si="16"/>
        <v>1.5184634351871335E-2</v>
      </c>
      <c r="L76" s="15">
        <v>550185</v>
      </c>
      <c r="M76" s="16">
        <f t="shared" si="11"/>
        <v>2.0276548199154837E-2</v>
      </c>
      <c r="N76" s="14">
        <f t="shared" si="17"/>
        <v>2278.9382313217875</v>
      </c>
      <c r="O76" s="14">
        <f t="shared" si="18"/>
        <v>-46.683829731983764</v>
      </c>
      <c r="P76" s="14">
        <f t="shared" si="12"/>
        <v>129.7310551925178</v>
      </c>
      <c r="Q76" s="14">
        <f t="shared" si="13"/>
        <v>-0.67540918054836097</v>
      </c>
    </row>
    <row r="77" spans="1:17" s="3" customFormat="1" ht="27">
      <c r="A77" s="56" t="s">
        <v>1233</v>
      </c>
      <c r="B77" s="17" t="s">
        <v>184</v>
      </c>
      <c r="C77" s="18" t="s">
        <v>185</v>
      </c>
      <c r="D77" s="57">
        <v>15827946</v>
      </c>
      <c r="E77" s="14">
        <f t="shared" si="19"/>
        <v>0.3159733166043856</v>
      </c>
      <c r="F77" s="13">
        <v>15076074</v>
      </c>
      <c r="G77" s="14">
        <f t="shared" si="14"/>
        <v>0.40279389975202573</v>
      </c>
      <c r="H77" s="13">
        <v>17976400</v>
      </c>
      <c r="I77" s="14">
        <f t="shared" si="15"/>
        <v>0.44262941193683814</v>
      </c>
      <c r="J77" s="15">
        <v>16630043</v>
      </c>
      <c r="K77" s="16">
        <f t="shared" si="16"/>
        <v>0.46209596923319979</v>
      </c>
      <c r="L77" s="15">
        <v>12906930</v>
      </c>
      <c r="M77" s="16">
        <f t="shared" si="11"/>
        <v>0.475672706904255</v>
      </c>
      <c r="N77" s="14">
        <f t="shared" si="17"/>
        <v>4.9871869824995549</v>
      </c>
      <c r="O77" s="14">
        <f t="shared" si="18"/>
        <v>-16.134075788255714</v>
      </c>
      <c r="P77" s="14">
        <f t="shared" si="12"/>
        <v>8.0959321632541794</v>
      </c>
      <c r="Q77" s="14">
        <f t="shared" si="13"/>
        <v>28.845844829095686</v>
      </c>
    </row>
    <row r="78" spans="1:17" s="3" customFormat="1" ht="27">
      <c r="A78" s="56" t="s">
        <v>1234</v>
      </c>
      <c r="B78" s="17" t="s">
        <v>1235</v>
      </c>
      <c r="C78" s="18" t="s">
        <v>1236</v>
      </c>
      <c r="D78" s="57">
        <v>15613761</v>
      </c>
      <c r="E78" s="14">
        <f t="shared" si="19"/>
        <v>0.31169754103521763</v>
      </c>
      <c r="F78" s="13">
        <v>10949255</v>
      </c>
      <c r="G78" s="14">
        <f t="shared" si="14"/>
        <v>0.29253591623584274</v>
      </c>
      <c r="H78" s="13">
        <v>14148971</v>
      </c>
      <c r="I78" s="14">
        <f t="shared" si="15"/>
        <v>0.34838736973150225</v>
      </c>
      <c r="J78" s="15">
        <v>11403316</v>
      </c>
      <c r="K78" s="16">
        <f t="shared" si="16"/>
        <v>0.31686186015829632</v>
      </c>
      <c r="L78" s="15">
        <v>12654651</v>
      </c>
      <c r="M78" s="16">
        <f t="shared" si="11"/>
        <v>0.46637520278630457</v>
      </c>
      <c r="N78" s="14">
        <f t="shared" si="17"/>
        <v>42.601126743326368</v>
      </c>
      <c r="O78" s="14">
        <f t="shared" si="18"/>
        <v>-22.614478466313908</v>
      </c>
      <c r="P78" s="14">
        <f t="shared" si="12"/>
        <v>24.077689331769815</v>
      </c>
      <c r="Q78" s="14">
        <f t="shared" si="13"/>
        <v>-9.8883406583081594</v>
      </c>
    </row>
    <row r="79" spans="1:17" s="3" customFormat="1" ht="54">
      <c r="A79" s="56" t="s">
        <v>1237</v>
      </c>
      <c r="B79" s="17" t="s">
        <v>847</v>
      </c>
      <c r="C79" s="18" t="s">
        <v>848</v>
      </c>
      <c r="D79" s="57">
        <v>15562860</v>
      </c>
      <c r="E79" s="14">
        <f t="shared" si="19"/>
        <v>0.31068140427379071</v>
      </c>
      <c r="F79" s="13">
        <v>19376281</v>
      </c>
      <c r="G79" s="14">
        <f t="shared" si="14"/>
        <v>0.51768436442279875</v>
      </c>
      <c r="H79" s="13">
        <v>23636308</v>
      </c>
      <c r="I79" s="14">
        <f t="shared" si="15"/>
        <v>0.58199222927827499</v>
      </c>
      <c r="J79" s="15">
        <v>25821696</v>
      </c>
      <c r="K79" s="16">
        <f t="shared" si="16"/>
        <v>0.71750275332210733</v>
      </c>
      <c r="L79" s="15">
        <v>21284268</v>
      </c>
      <c r="M79" s="16">
        <f t="shared" si="11"/>
        <v>0.78441158153299151</v>
      </c>
      <c r="N79" s="14">
        <f t="shared" si="17"/>
        <v>-19.680871680174331</v>
      </c>
      <c r="O79" s="14">
        <f t="shared" si="18"/>
        <v>-18.02323357776519</v>
      </c>
      <c r="P79" s="14">
        <f t="shared" si="12"/>
        <v>-8.4633790127495896</v>
      </c>
      <c r="Q79" s="14">
        <f t="shared" si="13"/>
        <v>21.318224333578211</v>
      </c>
    </row>
    <row r="80" spans="1:17" s="3" customFormat="1" ht="54">
      <c r="A80" s="56" t="s">
        <v>1238</v>
      </c>
      <c r="B80" s="17" t="s">
        <v>1239</v>
      </c>
      <c r="C80" s="18" t="s">
        <v>1240</v>
      </c>
      <c r="D80" s="57">
        <v>14916875</v>
      </c>
      <c r="E80" s="14">
        <f t="shared" si="19"/>
        <v>0.29778560446965413</v>
      </c>
      <c r="F80" s="13">
        <v>2241812</v>
      </c>
      <c r="G80" s="14">
        <f t="shared" si="14"/>
        <v>5.9895447448114696E-2</v>
      </c>
      <c r="H80" s="13">
        <v>1515245</v>
      </c>
      <c r="I80" s="14">
        <f t="shared" si="15"/>
        <v>3.7309583859406463E-2</v>
      </c>
      <c r="J80" s="15">
        <v>1000758</v>
      </c>
      <c r="K80" s="16">
        <f t="shared" si="16"/>
        <v>2.780787987005677E-2</v>
      </c>
      <c r="L80" s="15">
        <v>839047</v>
      </c>
      <c r="M80" s="16">
        <f t="shared" si="11"/>
        <v>3.0922284207777873E-2</v>
      </c>
      <c r="N80" s="14">
        <f t="shared" si="17"/>
        <v>565.3936636970451</v>
      </c>
      <c r="O80" s="14">
        <f t="shared" si="18"/>
        <v>47.950463456404741</v>
      </c>
      <c r="P80" s="14">
        <f t="shared" si="12"/>
        <v>51.409731423580929</v>
      </c>
      <c r="Q80" s="14">
        <f t="shared" si="13"/>
        <v>19.273175400186165</v>
      </c>
    </row>
    <row r="81" spans="1:17" s="3" customFormat="1" ht="27">
      <c r="A81" s="56" t="s">
        <v>1241</v>
      </c>
      <c r="B81" s="17" t="s">
        <v>927</v>
      </c>
      <c r="C81" s="18" t="s">
        <v>928</v>
      </c>
      <c r="D81" s="57">
        <v>14819043</v>
      </c>
      <c r="E81" s="14">
        <f t="shared" si="19"/>
        <v>0.2958325840644771</v>
      </c>
      <c r="F81" s="13">
        <v>9868293</v>
      </c>
      <c r="G81" s="14">
        <f t="shared" si="14"/>
        <v>0.26365539339788446</v>
      </c>
      <c r="H81" s="13">
        <v>9481299</v>
      </c>
      <c r="I81" s="14">
        <f t="shared" si="15"/>
        <v>0.23345618704341978</v>
      </c>
      <c r="J81" s="15">
        <v>7818137</v>
      </c>
      <c r="K81" s="16">
        <f t="shared" si="16"/>
        <v>0.21724114571519393</v>
      </c>
      <c r="L81" s="15">
        <v>7319662</v>
      </c>
      <c r="M81" s="16">
        <f t="shared" si="11"/>
        <v>0.26975922525063767</v>
      </c>
      <c r="N81" s="14">
        <f t="shared" si="17"/>
        <v>50.168250983224759</v>
      </c>
      <c r="O81" s="14">
        <f t="shared" si="18"/>
        <v>4.0816558996821</v>
      </c>
      <c r="P81" s="14">
        <f t="shared" si="12"/>
        <v>21.273124275003109</v>
      </c>
      <c r="Q81" s="14">
        <f t="shared" si="13"/>
        <v>6.8100822141787418</v>
      </c>
    </row>
    <row r="82" spans="1:17" s="3" customFormat="1" ht="27">
      <c r="A82" s="56" t="s">
        <v>1242</v>
      </c>
      <c r="B82" s="17" t="s">
        <v>372</v>
      </c>
      <c r="C82" s="18" t="s">
        <v>373</v>
      </c>
      <c r="D82" s="57">
        <v>14764614</v>
      </c>
      <c r="E82" s="14">
        <f t="shared" si="19"/>
        <v>0.29474601783222815</v>
      </c>
      <c r="F82" s="13">
        <v>12607871</v>
      </c>
      <c r="G82" s="14">
        <f t="shared" si="14"/>
        <v>0.33684986738991018</v>
      </c>
      <c r="H82" s="13">
        <v>19230091</v>
      </c>
      <c r="I82" s="14">
        <f t="shared" si="15"/>
        <v>0.47349880236431563</v>
      </c>
      <c r="J82" s="15">
        <v>4883863</v>
      </c>
      <c r="K82" s="16">
        <f t="shared" si="16"/>
        <v>0.13570700969246818</v>
      </c>
      <c r="L82" s="15">
        <v>2727624</v>
      </c>
      <c r="M82" s="16">
        <f t="shared" si="11"/>
        <v>0.10052400466237996</v>
      </c>
      <c r="N82" s="14">
        <f t="shared" si="17"/>
        <v>17.106321915888891</v>
      </c>
      <c r="O82" s="14">
        <f t="shared" si="18"/>
        <v>-34.43675851559933</v>
      </c>
      <c r="P82" s="14">
        <f t="shared" si="12"/>
        <v>293.74755188669297</v>
      </c>
      <c r="Q82" s="14">
        <f t="shared" si="13"/>
        <v>79.051914780042992</v>
      </c>
    </row>
    <row r="83" spans="1:17" s="3" customFormat="1" ht="54">
      <c r="A83" s="56" t="s">
        <v>1243</v>
      </c>
      <c r="B83" s="17" t="s">
        <v>100</v>
      </c>
      <c r="C83" s="18" t="s">
        <v>101</v>
      </c>
      <c r="D83" s="57">
        <v>14361960</v>
      </c>
      <c r="E83" s="14">
        <f t="shared" si="19"/>
        <v>0.28670783525161903</v>
      </c>
      <c r="F83" s="13">
        <v>11772489</v>
      </c>
      <c r="G83" s="14">
        <f t="shared" si="14"/>
        <v>0.3145306101640139</v>
      </c>
      <c r="H83" s="13">
        <v>12458137</v>
      </c>
      <c r="I83" s="14">
        <f t="shared" si="15"/>
        <v>0.30675429196827869</v>
      </c>
      <c r="J83" s="15">
        <v>9767686</v>
      </c>
      <c r="K83" s="16">
        <f t="shared" si="16"/>
        <v>0.27141290791223788</v>
      </c>
      <c r="L83" s="15">
        <v>9691765</v>
      </c>
      <c r="M83" s="16">
        <f t="shared" si="11"/>
        <v>0.35718083945833107</v>
      </c>
      <c r="N83" s="14">
        <f t="shared" si="17"/>
        <v>21.995951748181714</v>
      </c>
      <c r="O83" s="14">
        <f t="shared" si="18"/>
        <v>-5.5036158295578224</v>
      </c>
      <c r="P83" s="14">
        <f t="shared" si="12"/>
        <v>27.544405092465094</v>
      </c>
      <c r="Q83" s="14">
        <f t="shared" si="13"/>
        <v>0.78335576646771765</v>
      </c>
    </row>
    <row r="84" spans="1:17" s="3" customFormat="1" ht="40.5">
      <c r="A84" s="56" t="s">
        <v>1244</v>
      </c>
      <c r="B84" s="17" t="s">
        <v>392</v>
      </c>
      <c r="C84" s="18" t="s">
        <v>393</v>
      </c>
      <c r="D84" s="57">
        <v>14185656</v>
      </c>
      <c r="E84" s="14">
        <f t="shared" si="19"/>
        <v>0.28318827815870123</v>
      </c>
      <c r="F84" s="13">
        <v>22921686</v>
      </c>
      <c r="G84" s="14">
        <f t="shared" si="14"/>
        <v>0.61240846209904598</v>
      </c>
      <c r="H84" s="13">
        <v>42435042</v>
      </c>
      <c r="I84" s="14">
        <f t="shared" si="15"/>
        <v>1.0448698118630553</v>
      </c>
      <c r="J84" s="15">
        <v>24779627</v>
      </c>
      <c r="K84" s="16">
        <f t="shared" si="16"/>
        <v>0.68854697223586048</v>
      </c>
      <c r="L84" s="15">
        <v>16747236</v>
      </c>
      <c r="M84" s="16">
        <f t="shared" si="11"/>
        <v>0.61720355508896296</v>
      </c>
      <c r="N84" s="14">
        <f t="shared" si="17"/>
        <v>-38.112510571866309</v>
      </c>
      <c r="O84" s="14">
        <f t="shared" si="18"/>
        <v>-45.984061945785278</v>
      </c>
      <c r="P84" s="14">
        <f t="shared" si="12"/>
        <v>71.24972058699673</v>
      </c>
      <c r="Q84" s="14">
        <f t="shared" si="13"/>
        <v>47.962487660650389</v>
      </c>
    </row>
    <row r="85" spans="1:17" s="3" customFormat="1" ht="40.5">
      <c r="A85" s="56" t="s">
        <v>1245</v>
      </c>
      <c r="B85" s="17" t="s">
        <v>1246</v>
      </c>
      <c r="C85" s="18" t="s">
        <v>1247</v>
      </c>
      <c r="D85" s="57">
        <v>13744010</v>
      </c>
      <c r="E85" s="14">
        <f t="shared" si="19"/>
        <v>0.27437169820669349</v>
      </c>
      <c r="F85" s="13">
        <v>8453049</v>
      </c>
      <c r="G85" s="14">
        <f t="shared" si="14"/>
        <v>0.22584371577805742</v>
      </c>
      <c r="H85" s="13">
        <v>3938337</v>
      </c>
      <c r="I85" s="14">
        <f t="shared" si="15"/>
        <v>9.6972908386500703E-2</v>
      </c>
      <c r="J85" s="15">
        <v>2760060</v>
      </c>
      <c r="K85" s="16">
        <f t="shared" si="16"/>
        <v>7.6693283405327661E-2</v>
      </c>
      <c r="L85" s="15">
        <v>2974049</v>
      </c>
      <c r="M85" s="16">
        <f t="shared" si="11"/>
        <v>0.10960576514290329</v>
      </c>
      <c r="N85" s="14">
        <f t="shared" si="17"/>
        <v>62.592337983608047</v>
      </c>
      <c r="O85" s="14">
        <f t="shared" si="18"/>
        <v>114.63498425858428</v>
      </c>
      <c r="P85" s="14">
        <f t="shared" si="12"/>
        <v>42.690267602878201</v>
      </c>
      <c r="Q85" s="14">
        <f t="shared" si="13"/>
        <v>-7.1952076109035188</v>
      </c>
    </row>
    <row r="86" spans="1:17" s="3" customFormat="1" ht="27">
      <c r="A86" s="56" t="s">
        <v>1248</v>
      </c>
      <c r="B86" s="17" t="s">
        <v>108</v>
      </c>
      <c r="C86" s="18" t="s">
        <v>109</v>
      </c>
      <c r="D86" s="57">
        <v>13651168</v>
      </c>
      <c r="E86" s="14">
        <f t="shared" si="19"/>
        <v>0.27251829318116561</v>
      </c>
      <c r="F86" s="13">
        <v>7513876</v>
      </c>
      <c r="G86" s="14">
        <f t="shared" si="14"/>
        <v>0.20075143013314686</v>
      </c>
      <c r="H86" s="13">
        <v>8504711</v>
      </c>
      <c r="I86" s="14">
        <f t="shared" si="15"/>
        <v>0.20940985006023222</v>
      </c>
      <c r="J86" s="15">
        <v>7878006</v>
      </c>
      <c r="K86" s="16">
        <f t="shared" si="16"/>
        <v>0.21890471468985157</v>
      </c>
      <c r="L86" s="15">
        <v>7591974</v>
      </c>
      <c r="M86" s="16">
        <f t="shared" si="11"/>
        <v>0.27979502665054545</v>
      </c>
      <c r="N86" s="14">
        <f t="shared" si="17"/>
        <v>81.679442141446032</v>
      </c>
      <c r="O86" s="14">
        <f t="shared" si="18"/>
        <v>-11.650425276061704</v>
      </c>
      <c r="P86" s="14">
        <f t="shared" si="12"/>
        <v>7.9551221463908508</v>
      </c>
      <c r="Q86" s="14">
        <f t="shared" si="13"/>
        <v>3.7675576865779572</v>
      </c>
    </row>
    <row r="87" spans="1:17" s="3" customFormat="1" ht="54">
      <c r="A87" s="56" t="s">
        <v>1249</v>
      </c>
      <c r="B87" s="17" t="s">
        <v>352</v>
      </c>
      <c r="C87" s="18" t="s">
        <v>353</v>
      </c>
      <c r="D87" s="57">
        <v>13649182</v>
      </c>
      <c r="E87" s="14">
        <f t="shared" si="19"/>
        <v>0.27247864665932531</v>
      </c>
      <c r="F87" s="13">
        <v>5616231</v>
      </c>
      <c r="G87" s="14">
        <f t="shared" si="14"/>
        <v>0.15005123922834415</v>
      </c>
      <c r="H87" s="13">
        <v>7658694</v>
      </c>
      <c r="I87" s="14">
        <f t="shared" si="15"/>
        <v>0.18857853749494841</v>
      </c>
      <c r="J87" s="15">
        <v>5238226</v>
      </c>
      <c r="K87" s="16">
        <f t="shared" si="16"/>
        <v>0.14555362968890381</v>
      </c>
      <c r="L87" s="15">
        <v>3844165</v>
      </c>
      <c r="M87" s="16">
        <f t="shared" si="11"/>
        <v>0.14167306798259505</v>
      </c>
      <c r="N87" s="14">
        <f t="shared" si="17"/>
        <v>143.03099356134035</v>
      </c>
      <c r="O87" s="14">
        <f t="shared" si="18"/>
        <v>-26.668554717031391</v>
      </c>
      <c r="P87" s="14">
        <f t="shared" si="12"/>
        <v>46.207781031211717</v>
      </c>
      <c r="Q87" s="14">
        <f t="shared" si="13"/>
        <v>36.264338289329409</v>
      </c>
    </row>
    <row r="88" spans="1:17" s="3" customFormat="1" ht="54">
      <c r="A88" s="56" t="s">
        <v>1250</v>
      </c>
      <c r="B88" s="17" t="s">
        <v>638</v>
      </c>
      <c r="C88" s="18" t="s">
        <v>639</v>
      </c>
      <c r="D88" s="57">
        <v>13544547</v>
      </c>
      <c r="E88" s="14">
        <f t="shared" si="19"/>
        <v>0.27038981795199335</v>
      </c>
      <c r="F88" s="13">
        <v>6948140</v>
      </c>
      <c r="G88" s="14">
        <f t="shared" si="14"/>
        <v>0.18563642010665643</v>
      </c>
      <c r="H88" s="13">
        <v>4991215</v>
      </c>
      <c r="I88" s="14">
        <f t="shared" si="15"/>
        <v>0.12289771924858846</v>
      </c>
      <c r="J88" s="15">
        <v>3787616</v>
      </c>
      <c r="K88" s="16">
        <f t="shared" si="16"/>
        <v>0.10524579440974237</v>
      </c>
      <c r="L88" s="15">
        <v>3583557</v>
      </c>
      <c r="M88" s="16">
        <f t="shared" si="11"/>
        <v>0.13206860644132193</v>
      </c>
      <c r="N88" s="14">
        <f t="shared" si="17"/>
        <v>94.937738732955879</v>
      </c>
      <c r="O88" s="14">
        <f t="shared" si="18"/>
        <v>39.207387379626006</v>
      </c>
      <c r="P88" s="14">
        <f t="shared" si="12"/>
        <v>31.777218176288198</v>
      </c>
      <c r="Q88" s="14">
        <f t="shared" si="13"/>
        <v>5.6943143362865447</v>
      </c>
    </row>
    <row r="89" spans="1:17" s="3" customFormat="1" ht="40.5">
      <c r="A89" s="56" t="s">
        <v>1251</v>
      </c>
      <c r="B89" s="17" t="s">
        <v>787</v>
      </c>
      <c r="C89" s="18" t="s">
        <v>788</v>
      </c>
      <c r="D89" s="57">
        <v>13514528</v>
      </c>
      <c r="E89" s="14">
        <f t="shared" si="19"/>
        <v>0.26979054859694585</v>
      </c>
      <c r="F89" s="13">
        <v>7827539</v>
      </c>
      <c r="G89" s="14">
        <f t="shared" si="14"/>
        <v>0.20913169829698844</v>
      </c>
      <c r="H89" s="13">
        <v>9998431</v>
      </c>
      <c r="I89" s="14">
        <f t="shared" si="15"/>
        <v>0.24618942801790417</v>
      </c>
      <c r="J89" s="15">
        <v>7112271</v>
      </c>
      <c r="K89" s="16">
        <f t="shared" si="16"/>
        <v>0.1976273760202652</v>
      </c>
      <c r="L89" s="15">
        <v>7219501</v>
      </c>
      <c r="M89" s="16">
        <f t="shared" si="11"/>
        <v>0.2660678862570709</v>
      </c>
      <c r="N89" s="14">
        <f t="shared" si="17"/>
        <v>72.653601598152378</v>
      </c>
      <c r="O89" s="14">
        <f t="shared" si="18"/>
        <v>-21.712326664053592</v>
      </c>
      <c r="P89" s="14">
        <f t="shared" si="12"/>
        <v>40.580006020580491</v>
      </c>
      <c r="Q89" s="14">
        <f t="shared" si="13"/>
        <v>-1.4852827085971729</v>
      </c>
    </row>
    <row r="90" spans="1:17" s="3" customFormat="1" ht="54">
      <c r="A90" s="56" t="s">
        <v>1252</v>
      </c>
      <c r="B90" s="17" t="s">
        <v>885</v>
      </c>
      <c r="C90" s="18" t="s">
        <v>886</v>
      </c>
      <c r="D90" s="57">
        <v>12925775</v>
      </c>
      <c r="E90" s="14">
        <f t="shared" si="19"/>
        <v>0.25803727131947835</v>
      </c>
      <c r="F90" s="13">
        <v>2803754</v>
      </c>
      <c r="G90" s="14">
        <f t="shared" si="14"/>
        <v>7.4909091558275798E-2</v>
      </c>
      <c r="H90" s="13">
        <v>2123738</v>
      </c>
      <c r="I90" s="14">
        <f t="shared" si="15"/>
        <v>5.2292389023826616E-2</v>
      </c>
      <c r="J90" s="15">
        <v>2899524</v>
      </c>
      <c r="K90" s="16">
        <f t="shared" si="16"/>
        <v>8.0568544115906637E-2</v>
      </c>
      <c r="L90" s="15">
        <v>3277166</v>
      </c>
      <c r="M90" s="16">
        <f t="shared" si="11"/>
        <v>0.12077685570422941</v>
      </c>
      <c r="N90" s="14">
        <f t="shared" si="17"/>
        <v>361.01672971309182</v>
      </c>
      <c r="O90" s="14">
        <f t="shared" si="18"/>
        <v>32.019768916881461</v>
      </c>
      <c r="P90" s="14">
        <f t="shared" si="12"/>
        <v>-26.755632993553423</v>
      </c>
      <c r="Q90" s="14">
        <f t="shared" si="13"/>
        <v>-11.523432136181079</v>
      </c>
    </row>
    <row r="91" spans="1:17" s="3" customFormat="1" ht="40.5">
      <c r="A91" s="56" t="s">
        <v>1253</v>
      </c>
      <c r="B91" s="17" t="s">
        <v>16</v>
      </c>
      <c r="C91" s="18" t="s">
        <v>17</v>
      </c>
      <c r="D91" s="57">
        <v>12803406</v>
      </c>
      <c r="E91" s="14">
        <f t="shared" si="19"/>
        <v>0.25559441873585431</v>
      </c>
      <c r="F91" s="13">
        <v>9543032</v>
      </c>
      <c r="G91" s="14">
        <f t="shared" si="14"/>
        <v>0.25496525652092006</v>
      </c>
      <c r="H91" s="13">
        <v>7808574</v>
      </c>
      <c r="I91" s="14">
        <f t="shared" si="15"/>
        <v>0.1922690036762246</v>
      </c>
      <c r="J91" s="15">
        <v>5638929</v>
      </c>
      <c r="K91" s="16">
        <f t="shared" si="16"/>
        <v>0.15668789080654799</v>
      </c>
      <c r="L91" s="15">
        <v>5661080</v>
      </c>
      <c r="M91" s="16">
        <f t="shared" si="11"/>
        <v>0.20863375315443253</v>
      </c>
      <c r="N91" s="14">
        <f t="shared" si="17"/>
        <v>34.16496979157148</v>
      </c>
      <c r="O91" s="14">
        <f t="shared" si="18"/>
        <v>22.212224664836373</v>
      </c>
      <c r="P91" s="14">
        <f t="shared" si="12"/>
        <v>38.476189361490448</v>
      </c>
      <c r="Q91" s="14">
        <f t="shared" si="13"/>
        <v>-0.39128576172744423</v>
      </c>
    </row>
    <row r="92" spans="1:17" s="3" customFormat="1" ht="54">
      <c r="A92" s="56" t="s">
        <v>1254</v>
      </c>
      <c r="B92" s="17" t="s">
        <v>1043</v>
      </c>
      <c r="C92" s="18" t="s">
        <v>1044</v>
      </c>
      <c r="D92" s="57">
        <v>12497433</v>
      </c>
      <c r="E92" s="14">
        <f t="shared" si="19"/>
        <v>0.24948627914519653</v>
      </c>
      <c r="F92" s="13">
        <v>5462403</v>
      </c>
      <c r="G92" s="14">
        <f t="shared" si="14"/>
        <v>0.14594135093706523</v>
      </c>
      <c r="H92" s="13">
        <v>5871366</v>
      </c>
      <c r="I92" s="14">
        <f t="shared" si="15"/>
        <v>0.14456950667797477</v>
      </c>
      <c r="J92" s="15">
        <v>4907362</v>
      </c>
      <c r="K92" s="16">
        <f t="shared" si="16"/>
        <v>0.13635997211601761</v>
      </c>
      <c r="L92" s="15">
        <v>5429097</v>
      </c>
      <c r="M92" s="16">
        <f t="shared" si="11"/>
        <v>0.20008423893487995</v>
      </c>
      <c r="N92" s="14">
        <f t="shared" si="17"/>
        <v>128.79002153447851</v>
      </c>
      <c r="O92" s="14">
        <f t="shared" si="18"/>
        <v>-6.9653807989486598</v>
      </c>
      <c r="P92" s="14">
        <f t="shared" si="12"/>
        <v>19.64403685727688</v>
      </c>
      <c r="Q92" s="14">
        <f t="shared" si="13"/>
        <v>-9.6099774971786296</v>
      </c>
    </row>
    <row r="93" spans="1:17" s="3" customFormat="1" ht="54">
      <c r="A93" s="56" t="s">
        <v>1255</v>
      </c>
      <c r="B93" s="17" t="s">
        <v>262</v>
      </c>
      <c r="C93" s="18" t="s">
        <v>263</v>
      </c>
      <c r="D93" s="57">
        <v>12401625</v>
      </c>
      <c r="E93" s="14">
        <f t="shared" si="19"/>
        <v>0.24757366385593327</v>
      </c>
      <c r="F93" s="13">
        <v>8321409</v>
      </c>
      <c r="G93" s="14">
        <f t="shared" si="14"/>
        <v>0.22232663374706205</v>
      </c>
      <c r="H93" s="13">
        <v>8416795</v>
      </c>
      <c r="I93" s="14">
        <f t="shared" si="15"/>
        <v>0.20724511143738009</v>
      </c>
      <c r="J93" s="15">
        <v>8116188</v>
      </c>
      <c r="K93" s="16">
        <f t="shared" si="16"/>
        <v>0.22552303444668576</v>
      </c>
      <c r="L93" s="15">
        <v>6705037</v>
      </c>
      <c r="M93" s="16">
        <f t="shared" si="11"/>
        <v>0.24710780175325855</v>
      </c>
      <c r="N93" s="14">
        <f t="shared" si="17"/>
        <v>49.032753948279669</v>
      </c>
      <c r="O93" s="14">
        <f t="shared" si="18"/>
        <v>-1.133281730159758</v>
      </c>
      <c r="P93" s="14">
        <f t="shared" si="12"/>
        <v>3.7037954271143056</v>
      </c>
      <c r="Q93" s="14">
        <f t="shared" si="13"/>
        <v>21.046132929616945</v>
      </c>
    </row>
    <row r="94" spans="1:17" s="3" customFormat="1" ht="40.5">
      <c r="A94" s="56" t="s">
        <v>1256</v>
      </c>
      <c r="B94" s="17" t="s">
        <v>114</v>
      </c>
      <c r="C94" s="18" t="s">
        <v>115</v>
      </c>
      <c r="D94" s="57">
        <v>12284766</v>
      </c>
      <c r="E94" s="14">
        <f t="shared" si="19"/>
        <v>0.24524080741296386</v>
      </c>
      <c r="F94" s="13">
        <v>8575979</v>
      </c>
      <c r="G94" s="14">
        <f t="shared" si="14"/>
        <v>0.22912808902380538</v>
      </c>
      <c r="H94" s="13">
        <v>7789826</v>
      </c>
      <c r="I94" s="14">
        <f t="shared" si="15"/>
        <v>0.19180737530708553</v>
      </c>
      <c r="J94" s="15">
        <v>6676073</v>
      </c>
      <c r="K94" s="16">
        <f t="shared" si="16"/>
        <v>0.1855068218167924</v>
      </c>
      <c r="L94" s="15">
        <v>6709501</v>
      </c>
      <c r="M94" s="16">
        <f t="shared" si="11"/>
        <v>0.24727231825436458</v>
      </c>
      <c r="N94" s="14">
        <f t="shared" si="17"/>
        <v>43.246222967663513</v>
      </c>
      <c r="O94" s="14">
        <f t="shared" si="18"/>
        <v>10.092048269114098</v>
      </c>
      <c r="P94" s="14">
        <f t="shared" si="12"/>
        <v>16.682756464766037</v>
      </c>
      <c r="Q94" s="14">
        <f t="shared" si="13"/>
        <v>-0.49821886903362861</v>
      </c>
    </row>
    <row r="95" spans="1:17" s="3" customFormat="1" ht="27">
      <c r="A95" s="56" t="s">
        <v>1257</v>
      </c>
      <c r="B95" s="17" t="s">
        <v>610</v>
      </c>
      <c r="C95" s="18" t="s">
        <v>611</v>
      </c>
      <c r="D95" s="57">
        <v>12109759</v>
      </c>
      <c r="E95" s="14">
        <f t="shared" si="19"/>
        <v>0.24174714233355407</v>
      </c>
      <c r="F95" s="13">
        <v>12042061</v>
      </c>
      <c r="G95" s="14">
        <f t="shared" si="14"/>
        <v>0.32173288027385505</v>
      </c>
      <c r="H95" s="13">
        <v>11252305</v>
      </c>
      <c r="I95" s="14">
        <f t="shared" si="15"/>
        <v>0.27706332441890164</v>
      </c>
      <c r="J95" s="15">
        <v>10785967</v>
      </c>
      <c r="K95" s="16">
        <f t="shared" si="16"/>
        <v>0.29970769618468862</v>
      </c>
      <c r="L95" s="15">
        <v>8073964</v>
      </c>
      <c r="M95" s="16">
        <f t="shared" si="11"/>
        <v>0.29755831257529919</v>
      </c>
      <c r="N95" s="14">
        <f t="shared" si="17"/>
        <v>0.56217951395529386</v>
      </c>
      <c r="O95" s="14">
        <f t="shared" si="18"/>
        <v>7.018615297043584</v>
      </c>
      <c r="P95" s="14">
        <f t="shared" si="12"/>
        <v>4.3235622730905812</v>
      </c>
      <c r="Q95" s="14">
        <f t="shared" si="13"/>
        <v>33.58948590803724</v>
      </c>
    </row>
    <row r="96" spans="1:17" s="3" customFormat="1" ht="54">
      <c r="A96" s="56" t="s">
        <v>1258</v>
      </c>
      <c r="B96" s="17" t="s">
        <v>348</v>
      </c>
      <c r="C96" s="18" t="s">
        <v>349</v>
      </c>
      <c r="D96" s="57">
        <v>12083436</v>
      </c>
      <c r="E96" s="14">
        <f t="shared" si="19"/>
        <v>0.24122165623365349</v>
      </c>
      <c r="F96" s="13">
        <v>13227627</v>
      </c>
      <c r="G96" s="14">
        <f t="shared" si="14"/>
        <v>0.35340815279861248</v>
      </c>
      <c r="H96" s="13">
        <v>11918095</v>
      </c>
      <c r="I96" s="14">
        <f t="shared" si="15"/>
        <v>0.29345694250558346</v>
      </c>
      <c r="J96" s="15">
        <v>11490869</v>
      </c>
      <c r="K96" s="16">
        <f t="shared" si="16"/>
        <v>0.3192946793875836</v>
      </c>
      <c r="L96" s="15">
        <v>10381333</v>
      </c>
      <c r="M96" s="16">
        <f t="shared" si="11"/>
        <v>0.38259421639262553</v>
      </c>
      <c r="N96" s="14">
        <f t="shared" si="17"/>
        <v>-8.6500095595377768</v>
      </c>
      <c r="O96" s="14">
        <f t="shared" si="18"/>
        <v>10.987762725502693</v>
      </c>
      <c r="P96" s="14">
        <f t="shared" si="12"/>
        <v>3.7179607564928294</v>
      </c>
      <c r="Q96" s="14">
        <f t="shared" si="13"/>
        <v>10.687798956068551</v>
      </c>
    </row>
    <row r="97" spans="1:17" s="3" customFormat="1" ht="54">
      <c r="A97" s="56" t="s">
        <v>1259</v>
      </c>
      <c r="B97" s="17" t="s">
        <v>630</v>
      </c>
      <c r="C97" s="18" t="s">
        <v>631</v>
      </c>
      <c r="D97" s="57">
        <v>11941958</v>
      </c>
      <c r="E97" s="14">
        <f t="shared" si="19"/>
        <v>0.23839733064607849</v>
      </c>
      <c r="F97" s="13">
        <v>8826893</v>
      </c>
      <c r="G97" s="14">
        <f t="shared" si="14"/>
        <v>0.23583186538908324</v>
      </c>
      <c r="H97" s="13">
        <v>9857593</v>
      </c>
      <c r="I97" s="14">
        <f t="shared" si="15"/>
        <v>0.24272160124956565</v>
      </c>
      <c r="J97" s="15">
        <v>8947115</v>
      </c>
      <c r="K97" s="16">
        <f t="shared" si="16"/>
        <v>0.24861185132028221</v>
      </c>
      <c r="L97" s="15">
        <v>8508002</v>
      </c>
      <c r="M97" s="16">
        <f t="shared" si="11"/>
        <v>0.31355437285913967</v>
      </c>
      <c r="N97" s="14">
        <f t="shared" si="17"/>
        <v>35.290616981535862</v>
      </c>
      <c r="O97" s="14">
        <f t="shared" si="18"/>
        <v>-10.455899325525005</v>
      </c>
      <c r="P97" s="14">
        <f t="shared" si="12"/>
        <v>10.176218814668191</v>
      </c>
      <c r="Q97" s="14">
        <f t="shared" si="13"/>
        <v>5.1611765018390923</v>
      </c>
    </row>
    <row r="98" spans="1:17" s="3" customFormat="1" ht="54">
      <c r="A98" s="56" t="s">
        <v>1260</v>
      </c>
      <c r="B98" s="17" t="s">
        <v>921</v>
      </c>
      <c r="C98" s="18" t="s">
        <v>922</v>
      </c>
      <c r="D98" s="57">
        <v>11929961</v>
      </c>
      <c r="E98" s="14">
        <f t="shared" si="19"/>
        <v>0.23815783451188</v>
      </c>
      <c r="F98" s="13">
        <v>10744617</v>
      </c>
      <c r="G98" s="14">
        <f t="shared" si="14"/>
        <v>0.2870685155015763</v>
      </c>
      <c r="H98" s="13">
        <v>12891928</v>
      </c>
      <c r="I98" s="14">
        <f t="shared" si="15"/>
        <v>0.31743544365791027</v>
      </c>
      <c r="J98" s="15">
        <v>11980035</v>
      </c>
      <c r="K98" s="16">
        <f t="shared" si="16"/>
        <v>0.33288704573840588</v>
      </c>
      <c r="L98" s="15">
        <v>10313683</v>
      </c>
      <c r="M98" s="16">
        <f t="shared" si="11"/>
        <v>0.38010103957814889</v>
      </c>
      <c r="N98" s="14">
        <f t="shared" si="17"/>
        <v>11.031980013805983</v>
      </c>
      <c r="O98" s="14">
        <f t="shared" si="18"/>
        <v>-16.656244124230291</v>
      </c>
      <c r="P98" s="14">
        <f t="shared" si="12"/>
        <v>7.6117724196966039</v>
      </c>
      <c r="Q98" s="14">
        <f t="shared" si="13"/>
        <v>16.156711428885298</v>
      </c>
    </row>
    <row r="99" spans="1:17" s="3" customFormat="1" ht="54">
      <c r="A99" s="56" t="s">
        <v>1261</v>
      </c>
      <c r="B99" s="17" t="s">
        <v>338</v>
      </c>
      <c r="C99" s="18" t="s">
        <v>339</v>
      </c>
      <c r="D99" s="57">
        <v>11901336</v>
      </c>
      <c r="E99" s="14">
        <f t="shared" si="19"/>
        <v>0.23758639358152803</v>
      </c>
      <c r="F99" s="13">
        <v>7867224</v>
      </c>
      <c r="G99" s="14">
        <f t="shared" si="14"/>
        <v>0.21019197936961115</v>
      </c>
      <c r="H99" s="13">
        <v>8017583</v>
      </c>
      <c r="I99" s="14">
        <f t="shared" si="15"/>
        <v>0.19741539176057446</v>
      </c>
      <c r="J99" s="15">
        <v>7502045</v>
      </c>
      <c r="K99" s="16">
        <f t="shared" si="16"/>
        <v>0.20845795500986258</v>
      </c>
      <c r="L99" s="15">
        <v>5850855</v>
      </c>
      <c r="M99" s="16">
        <f t="shared" si="11"/>
        <v>0.21562773142445918</v>
      </c>
      <c r="N99" s="14">
        <f t="shared" si="17"/>
        <v>51.277451868664215</v>
      </c>
      <c r="O99" s="14">
        <f t="shared" si="18"/>
        <v>-1.8753656806546311</v>
      </c>
      <c r="P99" s="14">
        <f t="shared" si="12"/>
        <v>6.8719662438708378</v>
      </c>
      <c r="Q99" s="14">
        <f t="shared" si="13"/>
        <v>28.221345427292253</v>
      </c>
    </row>
    <row r="100" spans="1:17" s="3" customFormat="1">
      <c r="A100" s="56" t="s">
        <v>1262</v>
      </c>
      <c r="B100" s="17" t="s">
        <v>102</v>
      </c>
      <c r="C100" s="18" t="s">
        <v>103</v>
      </c>
      <c r="D100" s="57">
        <v>11614323</v>
      </c>
      <c r="E100" s="14">
        <f t="shared" si="19"/>
        <v>0.23185675250753304</v>
      </c>
      <c r="F100" s="13">
        <v>12402236</v>
      </c>
      <c r="G100" s="14">
        <f t="shared" si="14"/>
        <v>0.33135582938137376</v>
      </c>
      <c r="H100" s="13">
        <v>9652493</v>
      </c>
      <c r="I100" s="14">
        <f t="shared" si="15"/>
        <v>0.23767146371433917</v>
      </c>
      <c r="J100" s="15">
        <v>7797196</v>
      </c>
      <c r="K100" s="16">
        <f t="shared" si="16"/>
        <v>0.21665926197071339</v>
      </c>
      <c r="L100" s="15">
        <v>4167708</v>
      </c>
      <c r="M100" s="16">
        <f t="shared" si="11"/>
        <v>0.15359693946945702</v>
      </c>
      <c r="N100" s="14">
        <f t="shared" si="17"/>
        <v>-6.3529915089504829</v>
      </c>
      <c r="O100" s="14">
        <f t="shared" si="18"/>
        <v>28.487386626439406</v>
      </c>
      <c r="P100" s="14">
        <f t="shared" si="12"/>
        <v>23.79441276068987</v>
      </c>
      <c r="Q100" s="14">
        <f t="shared" si="13"/>
        <v>87.0859474800058</v>
      </c>
    </row>
    <row r="101" spans="1:17" s="3" customFormat="1">
      <c r="A101" s="56" t="s">
        <v>1263</v>
      </c>
      <c r="B101" s="17" t="s">
        <v>360</v>
      </c>
      <c r="C101" s="18" t="s">
        <v>361</v>
      </c>
      <c r="D101" s="57">
        <v>11546831</v>
      </c>
      <c r="E101" s="14">
        <f t="shared" si="19"/>
        <v>0.23050940958102425</v>
      </c>
      <c r="F101" s="13">
        <v>9025385</v>
      </c>
      <c r="G101" s="14">
        <f t="shared" si="14"/>
        <v>0.24113506081977554</v>
      </c>
      <c r="H101" s="13">
        <v>11274155</v>
      </c>
      <c r="I101" s="14">
        <f t="shared" si="15"/>
        <v>0.27760133273262516</v>
      </c>
      <c r="J101" s="15">
        <v>9869159</v>
      </c>
      <c r="K101" s="16">
        <f t="shared" si="16"/>
        <v>0.27423251964060202</v>
      </c>
      <c r="L101" s="15">
        <v>9624169</v>
      </c>
      <c r="M101" s="16">
        <f t="shared" si="11"/>
        <v>0.35468965276281944</v>
      </c>
      <c r="N101" s="14">
        <f t="shared" si="17"/>
        <v>27.937268050061022</v>
      </c>
      <c r="O101" s="14">
        <f t="shared" si="18"/>
        <v>-19.946239873409581</v>
      </c>
      <c r="P101" s="14">
        <f t="shared" si="12"/>
        <v>14.236228233834312</v>
      </c>
      <c r="Q101" s="14">
        <f t="shared" si="13"/>
        <v>2.5455704279507145</v>
      </c>
    </row>
    <row r="102" spans="1:17" s="3" customFormat="1" ht="40.5">
      <c r="A102" s="56" t="s">
        <v>1264</v>
      </c>
      <c r="B102" s="17" t="s">
        <v>508</v>
      </c>
      <c r="C102" s="18" t="s">
        <v>509</v>
      </c>
      <c r="D102" s="57">
        <v>11100294</v>
      </c>
      <c r="E102" s="14">
        <f t="shared" si="19"/>
        <v>0.22159519058655885</v>
      </c>
      <c r="F102" s="13">
        <v>7994121</v>
      </c>
      <c r="G102" s="14">
        <f t="shared" si="14"/>
        <v>0.21358234064648154</v>
      </c>
      <c r="H102" s="13">
        <v>8835266</v>
      </c>
      <c r="I102" s="14">
        <f t="shared" si="15"/>
        <v>0.21754904173725217</v>
      </c>
      <c r="J102" s="15">
        <v>8713897</v>
      </c>
      <c r="K102" s="16">
        <f t="shared" si="16"/>
        <v>0.2421314653253315</v>
      </c>
      <c r="L102" s="15">
        <v>7190576</v>
      </c>
      <c r="M102" s="16">
        <f t="shared" si="11"/>
        <v>0.2650018827188782</v>
      </c>
      <c r="N102" s="14">
        <f t="shared" si="17"/>
        <v>38.855716594732556</v>
      </c>
      <c r="O102" s="14">
        <f t="shared" si="18"/>
        <v>-9.5203132537266004</v>
      </c>
      <c r="P102" s="14">
        <f t="shared" si="12"/>
        <v>1.3928211453497787</v>
      </c>
      <c r="Q102" s="14">
        <f t="shared" si="13"/>
        <v>21.184964876249133</v>
      </c>
    </row>
    <row r="103" spans="1:17" s="3" customFormat="1" ht="54">
      <c r="A103" s="56" t="s">
        <v>1265</v>
      </c>
      <c r="B103" s="17" t="s">
        <v>56</v>
      </c>
      <c r="C103" s="18" t="s">
        <v>57</v>
      </c>
      <c r="D103" s="57">
        <v>11019500</v>
      </c>
      <c r="E103" s="14">
        <f t="shared" si="19"/>
        <v>0.21998229980832809</v>
      </c>
      <c r="F103" s="13">
        <v>3308234</v>
      </c>
      <c r="G103" s="14">
        <f t="shared" si="14"/>
        <v>8.8387498904041142E-2</v>
      </c>
      <c r="H103" s="13">
        <v>2658919</v>
      </c>
      <c r="I103" s="14">
        <f t="shared" si="15"/>
        <v>6.5470047025972145E-2</v>
      </c>
      <c r="J103" s="15">
        <v>1824962</v>
      </c>
      <c r="K103" s="16">
        <f t="shared" si="16"/>
        <v>5.0709885969853395E-2</v>
      </c>
      <c r="L103" s="15">
        <v>4120991</v>
      </c>
      <c r="M103" s="16">
        <f t="shared" si="11"/>
        <v>0.15187522858635422</v>
      </c>
      <c r="N103" s="14">
        <f t="shared" si="17"/>
        <v>233.09312460968601</v>
      </c>
      <c r="O103" s="14">
        <f t="shared" si="18"/>
        <v>24.420262520219683</v>
      </c>
      <c r="P103" s="14">
        <f t="shared" si="12"/>
        <v>45.697225476475673</v>
      </c>
      <c r="Q103" s="14">
        <f t="shared" si="13"/>
        <v>-55.715457762465391</v>
      </c>
    </row>
    <row r="104" spans="1:17" s="3" customFormat="1" ht="54">
      <c r="A104" s="56" t="s">
        <v>1266</v>
      </c>
      <c r="B104" s="17" t="s">
        <v>901</v>
      </c>
      <c r="C104" s="18" t="s">
        <v>902</v>
      </c>
      <c r="D104" s="57">
        <v>10926802</v>
      </c>
      <c r="E104" s="14">
        <f t="shared" si="19"/>
        <v>0.21813176945507862</v>
      </c>
      <c r="F104" s="13">
        <v>5350881</v>
      </c>
      <c r="G104" s="14">
        <f t="shared" si="14"/>
        <v>0.14296177009339561</v>
      </c>
      <c r="H104" s="13">
        <v>2685387</v>
      </c>
      <c r="I104" s="14">
        <f t="shared" si="15"/>
        <v>6.6121763458358185E-2</v>
      </c>
      <c r="J104" s="15">
        <v>1754517</v>
      </c>
      <c r="K104" s="16">
        <f t="shared" si="16"/>
        <v>4.8752443613713205E-2</v>
      </c>
      <c r="L104" s="15">
        <v>1401702</v>
      </c>
      <c r="M104" s="16">
        <f t="shared" si="11"/>
        <v>5.1658402471626334E-2</v>
      </c>
      <c r="N104" s="14">
        <f t="shared" si="17"/>
        <v>104.20566258154497</v>
      </c>
      <c r="O104" s="14">
        <f t="shared" si="18"/>
        <v>99.259212917914624</v>
      </c>
      <c r="P104" s="14">
        <f t="shared" si="12"/>
        <v>53.055627275198816</v>
      </c>
      <c r="Q104" s="14">
        <f t="shared" si="13"/>
        <v>25.170471327001032</v>
      </c>
    </row>
    <row r="105" spans="1:17" s="3" customFormat="1" ht="54">
      <c r="A105" s="56" t="s">
        <v>1267</v>
      </c>
      <c r="B105" s="17" t="s">
        <v>616</v>
      </c>
      <c r="C105" s="18" t="s">
        <v>617</v>
      </c>
      <c r="D105" s="57">
        <v>10758876</v>
      </c>
      <c r="E105" s="14">
        <f t="shared" si="19"/>
        <v>0.21477946239236131</v>
      </c>
      <c r="F105" s="13">
        <v>6913072</v>
      </c>
      <c r="G105" s="14">
        <f t="shared" si="14"/>
        <v>0.18469949339241343</v>
      </c>
      <c r="H105" s="13">
        <v>8584372</v>
      </c>
      <c r="I105" s="14">
        <f t="shared" si="15"/>
        <v>0.21137132741856318</v>
      </c>
      <c r="J105" s="15">
        <v>7221523</v>
      </c>
      <c r="K105" s="16">
        <f t="shared" si="16"/>
        <v>0.20066314140166952</v>
      </c>
      <c r="L105" s="15">
        <v>5934825</v>
      </c>
      <c r="M105" s="16">
        <f t="shared" si="11"/>
        <v>0.21872236641502241</v>
      </c>
      <c r="N105" s="14">
        <f t="shared" si="17"/>
        <v>55.630897522837898</v>
      </c>
      <c r="O105" s="14">
        <f t="shared" si="18"/>
        <v>-19.469100360515597</v>
      </c>
      <c r="P105" s="14">
        <f t="shared" si="12"/>
        <v>18.872044027277902</v>
      </c>
      <c r="Q105" s="14">
        <f t="shared" si="13"/>
        <v>21.680470780520068</v>
      </c>
    </row>
    <row r="106" spans="1:17" s="3" customFormat="1" ht="27">
      <c r="A106" s="56" t="s">
        <v>1268</v>
      </c>
      <c r="B106" s="17" t="s">
        <v>188</v>
      </c>
      <c r="C106" s="18" t="s">
        <v>189</v>
      </c>
      <c r="D106" s="57">
        <v>10625632</v>
      </c>
      <c r="E106" s="14">
        <f t="shared" si="19"/>
        <v>0.21211951216270836</v>
      </c>
      <c r="F106" s="13">
        <v>9569509</v>
      </c>
      <c r="G106" s="14">
        <f t="shared" si="14"/>
        <v>0.25567265382367504</v>
      </c>
      <c r="H106" s="13">
        <v>5937013</v>
      </c>
      <c r="I106" s="14">
        <f t="shared" si="15"/>
        <v>0.14618592003133904</v>
      </c>
      <c r="J106" s="15">
        <v>8404848</v>
      </c>
      <c r="K106" s="16">
        <f t="shared" si="16"/>
        <v>0.23354397717538797</v>
      </c>
      <c r="L106" s="15">
        <v>6694838</v>
      </c>
      <c r="M106" s="16">
        <f t="shared" si="11"/>
        <v>0.24673192724725934</v>
      </c>
      <c r="N106" s="14">
        <f t="shared" si="17"/>
        <v>11.036334257065853</v>
      </c>
      <c r="O106" s="14">
        <f t="shared" si="18"/>
        <v>61.183898367748228</v>
      </c>
      <c r="P106" s="14">
        <f t="shared" si="12"/>
        <v>-29.362042002425266</v>
      </c>
      <c r="Q106" s="14">
        <f t="shared" si="13"/>
        <v>25.542216256763794</v>
      </c>
    </row>
    <row r="107" spans="1:17" s="3" customFormat="1" ht="54">
      <c r="A107" s="56" t="s">
        <v>1269</v>
      </c>
      <c r="B107" s="17" t="s">
        <v>1270</v>
      </c>
      <c r="C107" s="18" t="s">
        <v>1271</v>
      </c>
      <c r="D107" s="57">
        <v>10492770</v>
      </c>
      <c r="E107" s="14">
        <f t="shared" si="19"/>
        <v>0.20946718779979406</v>
      </c>
      <c r="F107" s="13">
        <v>44893</v>
      </c>
      <c r="G107" s="14">
        <f t="shared" si="14"/>
        <v>1.1994254300932519E-3</v>
      </c>
      <c r="H107" s="13">
        <v>148098</v>
      </c>
      <c r="I107" s="14">
        <f t="shared" si="15"/>
        <v>3.6465883407702242E-3</v>
      </c>
      <c r="J107" s="15">
        <v>41548</v>
      </c>
      <c r="K107" s="16">
        <f t="shared" si="16"/>
        <v>1.1544866919286369E-3</v>
      </c>
      <c r="L107" s="15">
        <v>74344</v>
      </c>
      <c r="M107" s="16">
        <f t="shared" si="11"/>
        <v>2.7398778580258773E-3</v>
      </c>
      <c r="N107" s="14">
        <f t="shared" si="17"/>
        <v>23272.842091194616</v>
      </c>
      <c r="O107" s="14">
        <f t="shared" si="18"/>
        <v>-69.686964037326632</v>
      </c>
      <c r="P107" s="14">
        <f t="shared" si="12"/>
        <v>256.45037065562724</v>
      </c>
      <c r="Q107" s="14">
        <f t="shared" si="13"/>
        <v>-44.113849133756588</v>
      </c>
    </row>
    <row r="108" spans="1:17" s="3" customFormat="1" ht="54">
      <c r="A108" s="56" t="s">
        <v>1272</v>
      </c>
      <c r="B108" s="17" t="s">
        <v>146</v>
      </c>
      <c r="C108" s="18" t="s">
        <v>147</v>
      </c>
      <c r="D108" s="57">
        <v>10193606</v>
      </c>
      <c r="E108" s="14">
        <f t="shared" si="19"/>
        <v>0.20349497628930277</v>
      </c>
      <c r="F108" s="13">
        <v>4180702</v>
      </c>
      <c r="G108" s="14">
        <f t="shared" si="14"/>
        <v>0.11169759861095757</v>
      </c>
      <c r="H108" s="13">
        <v>3178957</v>
      </c>
      <c r="I108" s="14">
        <f t="shared" si="15"/>
        <v>7.8274841875041454E-2</v>
      </c>
      <c r="J108" s="15">
        <v>2141044</v>
      </c>
      <c r="K108" s="16">
        <f t="shared" si="16"/>
        <v>5.9492798807010118E-2</v>
      </c>
      <c r="L108" s="15">
        <v>1656268</v>
      </c>
      <c r="M108" s="16">
        <f t="shared" si="11"/>
        <v>6.1040191813149729E-2</v>
      </c>
      <c r="N108" s="14">
        <f t="shared" si="17"/>
        <v>143.82522361077159</v>
      </c>
      <c r="O108" s="14">
        <f t="shared" si="18"/>
        <v>31.511750552146506</v>
      </c>
      <c r="P108" s="14">
        <f t="shared" si="12"/>
        <v>48.476957970037049</v>
      </c>
      <c r="Q108" s="14">
        <f t="shared" si="13"/>
        <v>29.269176244424212</v>
      </c>
    </row>
    <row r="109" spans="1:17" s="3" customFormat="1" ht="40.5">
      <c r="A109" s="56" t="s">
        <v>1273</v>
      </c>
      <c r="B109" s="17" t="s">
        <v>1067</v>
      </c>
      <c r="C109" s="18" t="s">
        <v>1068</v>
      </c>
      <c r="D109" s="57">
        <v>10071466</v>
      </c>
      <c r="E109" s="14">
        <f t="shared" si="19"/>
        <v>0.20105669523312153</v>
      </c>
      <c r="F109" s="13">
        <v>2016117</v>
      </c>
      <c r="G109" s="14">
        <f t="shared" si="14"/>
        <v>5.3865457862992371E-2</v>
      </c>
      <c r="H109" s="13">
        <v>6127574</v>
      </c>
      <c r="I109" s="14">
        <f t="shared" si="15"/>
        <v>0.15087806658838582</v>
      </c>
      <c r="J109" s="15">
        <v>2847910</v>
      </c>
      <c r="K109" s="16">
        <f t="shared" si="16"/>
        <v>7.9134355319401273E-2</v>
      </c>
      <c r="L109" s="15">
        <v>2766910</v>
      </c>
      <c r="M109" s="16">
        <f t="shared" si="11"/>
        <v>0.10197185306346686</v>
      </c>
      <c r="N109" s="14">
        <f t="shared" si="17"/>
        <v>399.54769490064319</v>
      </c>
      <c r="O109" s="14">
        <f t="shared" si="18"/>
        <v>-67.09763113427924</v>
      </c>
      <c r="P109" s="14">
        <f t="shared" si="12"/>
        <v>115.16038077045974</v>
      </c>
      <c r="Q109" s="14">
        <f t="shared" si="13"/>
        <v>2.9274533685591506</v>
      </c>
    </row>
    <row r="110" spans="1:17" s="3" customFormat="1" ht="27">
      <c r="A110" s="56" t="s">
        <v>1274</v>
      </c>
      <c r="B110" s="17" t="s">
        <v>632</v>
      </c>
      <c r="C110" s="18" t="s">
        <v>633</v>
      </c>
      <c r="D110" s="57">
        <v>10045672</v>
      </c>
      <c r="E110" s="14">
        <f t="shared" si="19"/>
        <v>0.20054176956124387</v>
      </c>
      <c r="F110" s="13">
        <v>6776102</v>
      </c>
      <c r="G110" s="14">
        <f t="shared" si="14"/>
        <v>0.18104000747790844</v>
      </c>
      <c r="H110" s="13">
        <v>8202424</v>
      </c>
      <c r="I110" s="14">
        <f t="shared" si="15"/>
        <v>0.20196669586661442</v>
      </c>
      <c r="J110" s="15">
        <v>6330490</v>
      </c>
      <c r="K110" s="16">
        <f t="shared" si="16"/>
        <v>0.17590417007767681</v>
      </c>
      <c r="L110" s="15">
        <v>3097774</v>
      </c>
      <c r="M110" s="16">
        <f t="shared" si="11"/>
        <v>0.11416553308630494</v>
      </c>
      <c r="N110" s="14">
        <f t="shared" si="17"/>
        <v>48.251487359546829</v>
      </c>
      <c r="O110" s="14">
        <f t="shared" si="18"/>
        <v>-17.389030364682441</v>
      </c>
      <c r="P110" s="14">
        <f t="shared" si="12"/>
        <v>29.570128062756595</v>
      </c>
      <c r="Q110" s="14">
        <f t="shared" si="13"/>
        <v>104.35609569968629</v>
      </c>
    </row>
    <row r="111" spans="1:17" s="3" customFormat="1" ht="27">
      <c r="A111" s="56" t="s">
        <v>1275</v>
      </c>
      <c r="B111" s="17" t="s">
        <v>30</v>
      </c>
      <c r="C111" s="18" t="s">
        <v>31</v>
      </c>
      <c r="D111" s="57">
        <v>9757619</v>
      </c>
      <c r="E111" s="14">
        <f t="shared" si="19"/>
        <v>0.19479136696523786</v>
      </c>
      <c r="F111" s="13">
        <v>9231038</v>
      </c>
      <c r="G111" s="14">
        <f t="shared" si="14"/>
        <v>0.24662957974198987</v>
      </c>
      <c r="H111" s="13">
        <v>8792054</v>
      </c>
      <c r="I111" s="14">
        <f t="shared" si="15"/>
        <v>0.21648504103919169</v>
      </c>
      <c r="J111" s="15">
        <v>5990615</v>
      </c>
      <c r="K111" s="16">
        <f t="shared" si="16"/>
        <v>0.16646012549263672</v>
      </c>
      <c r="L111" s="15">
        <v>7010788</v>
      </c>
      <c r="M111" s="16">
        <f t="shared" si="11"/>
        <v>0.25837596589521045</v>
      </c>
      <c r="N111" s="14">
        <f t="shared" si="17"/>
        <v>5.7044614050987548</v>
      </c>
      <c r="O111" s="14">
        <f t="shared" si="18"/>
        <v>4.9929629640582283</v>
      </c>
      <c r="P111" s="14">
        <f t="shared" si="12"/>
        <v>46.763796371491075</v>
      </c>
      <c r="Q111" s="14">
        <f t="shared" si="13"/>
        <v>-14.551474099630456</v>
      </c>
    </row>
    <row r="112" spans="1:17" s="3" customFormat="1" ht="27">
      <c r="A112" s="56" t="s">
        <v>1276</v>
      </c>
      <c r="B112" s="17" t="s">
        <v>50</v>
      </c>
      <c r="C112" s="18" t="s">
        <v>51</v>
      </c>
      <c r="D112" s="57">
        <v>9496309</v>
      </c>
      <c r="E112" s="14">
        <f t="shared" si="19"/>
        <v>0.18957483492994456</v>
      </c>
      <c r="F112" s="13">
        <v>15729461</v>
      </c>
      <c r="G112" s="14">
        <f t="shared" si="14"/>
        <v>0.42025071893301919</v>
      </c>
      <c r="H112" s="13">
        <v>129389187</v>
      </c>
      <c r="I112" s="14">
        <f t="shared" si="15"/>
        <v>3.1859248655345667</v>
      </c>
      <c r="J112" s="15">
        <v>164880550</v>
      </c>
      <c r="K112" s="16">
        <f t="shared" si="16"/>
        <v>4.5815057459534563</v>
      </c>
      <c r="L112" s="15">
        <v>9230240</v>
      </c>
      <c r="M112" s="16">
        <f t="shared" si="11"/>
        <v>0.34017177176725455</v>
      </c>
      <c r="N112" s="14">
        <f t="shared" si="17"/>
        <v>-39.627244697068768</v>
      </c>
      <c r="O112" s="14">
        <f t="shared" si="18"/>
        <v>-87.84329559161695</v>
      </c>
      <c r="P112" s="14">
        <f t="shared" si="12"/>
        <v>-21.525500127213306</v>
      </c>
      <c r="Q112" s="14">
        <f t="shared" si="13"/>
        <v>1686.3083733467386</v>
      </c>
    </row>
    <row r="113" spans="1:17" s="3" customFormat="1" ht="54">
      <c r="A113" s="56" t="s">
        <v>1277</v>
      </c>
      <c r="B113" s="17" t="s">
        <v>931</v>
      </c>
      <c r="C113" s="18" t="s">
        <v>932</v>
      </c>
      <c r="D113" s="57">
        <v>9268646</v>
      </c>
      <c r="E113" s="14">
        <f t="shared" si="19"/>
        <v>0.18502999802071426</v>
      </c>
      <c r="F113" s="13">
        <v>6606989</v>
      </c>
      <c r="G113" s="14">
        <f t="shared" si="14"/>
        <v>0.17652174332181819</v>
      </c>
      <c r="H113" s="13">
        <v>5698029</v>
      </c>
      <c r="I113" s="14">
        <f t="shared" si="15"/>
        <v>0.14030146333354007</v>
      </c>
      <c r="J113" s="15">
        <v>3727136</v>
      </c>
      <c r="K113" s="16">
        <f t="shared" si="16"/>
        <v>0.10356524768961518</v>
      </c>
      <c r="L113" s="15">
        <v>3787508</v>
      </c>
      <c r="M113" s="16">
        <f t="shared" si="11"/>
        <v>0.13958502779371401</v>
      </c>
      <c r="N113" s="14">
        <f t="shared" si="17"/>
        <v>40.285476485582166</v>
      </c>
      <c r="O113" s="14">
        <f t="shared" si="18"/>
        <v>15.952182763548588</v>
      </c>
      <c r="P113" s="14">
        <f t="shared" si="12"/>
        <v>52.879556850085429</v>
      </c>
      <c r="Q113" s="14">
        <f t="shared" si="13"/>
        <v>-1.5939768312040528</v>
      </c>
    </row>
    <row r="114" spans="1:17" s="3" customFormat="1">
      <c r="A114" s="56" t="s">
        <v>1278</v>
      </c>
      <c r="B114" s="17" t="s">
        <v>520</v>
      </c>
      <c r="C114" s="18" t="s">
        <v>521</v>
      </c>
      <c r="D114" s="57">
        <v>9200323</v>
      </c>
      <c r="E114" s="14">
        <f t="shared" si="19"/>
        <v>0.18366606583959857</v>
      </c>
      <c r="F114" s="13">
        <v>5326835</v>
      </c>
      <c r="G114" s="14">
        <f t="shared" si="14"/>
        <v>0.14231932285458282</v>
      </c>
      <c r="H114" s="13">
        <v>4556616</v>
      </c>
      <c r="I114" s="14">
        <f t="shared" si="15"/>
        <v>0.11219667233161187</v>
      </c>
      <c r="J114" s="15">
        <v>3105429</v>
      </c>
      <c r="K114" s="16">
        <f t="shared" si="16"/>
        <v>8.6289988765506281E-2</v>
      </c>
      <c r="L114" s="15">
        <v>2580759</v>
      </c>
      <c r="M114" s="16">
        <f t="shared" si="11"/>
        <v>9.5111433888424149E-2</v>
      </c>
      <c r="N114" s="14">
        <f t="shared" si="17"/>
        <v>72.716500511091482</v>
      </c>
      <c r="O114" s="14">
        <f t="shared" si="18"/>
        <v>16.903311580348223</v>
      </c>
      <c r="P114" s="14">
        <f t="shared" si="12"/>
        <v>46.730644944708118</v>
      </c>
      <c r="Q114" s="14">
        <f t="shared" si="13"/>
        <v>20.33006568997725</v>
      </c>
    </row>
    <row r="115" spans="1:17" s="3" customFormat="1">
      <c r="A115" s="56" t="s">
        <v>1279</v>
      </c>
      <c r="B115" s="17" t="s">
        <v>22</v>
      </c>
      <c r="C115" s="18" t="s">
        <v>23</v>
      </c>
      <c r="D115" s="57">
        <v>9123224</v>
      </c>
      <c r="E115" s="14">
        <f t="shared" si="19"/>
        <v>0.18212693835351279</v>
      </c>
      <c r="F115" s="13">
        <v>650224</v>
      </c>
      <c r="G115" s="14">
        <f t="shared" si="14"/>
        <v>1.7372311960816934E-2</v>
      </c>
      <c r="H115" s="13">
        <v>5314298</v>
      </c>
      <c r="I115" s="14">
        <f t="shared" si="15"/>
        <v>0.13085292931827924</v>
      </c>
      <c r="J115" s="15">
        <v>3386963</v>
      </c>
      <c r="K115" s="16">
        <f t="shared" si="16"/>
        <v>9.4112922632971302E-2</v>
      </c>
      <c r="L115" s="15">
        <v>589884</v>
      </c>
      <c r="M115" s="16">
        <f t="shared" si="11"/>
        <v>2.1739617324918442E-2</v>
      </c>
      <c r="N115" s="14">
        <f t="shared" si="17"/>
        <v>1303.0893968847658</v>
      </c>
      <c r="O115" s="14">
        <f t="shared" si="18"/>
        <v>-87.764630436607064</v>
      </c>
      <c r="P115" s="14">
        <f t="shared" si="12"/>
        <v>56.904518886093527</v>
      </c>
      <c r="Q115" s="14">
        <f t="shared" si="13"/>
        <v>474.17441395257373</v>
      </c>
    </row>
    <row r="116" spans="1:17" s="3" customFormat="1" ht="54">
      <c r="A116" s="56" t="s">
        <v>1280</v>
      </c>
      <c r="B116" s="17" t="s">
        <v>40</v>
      </c>
      <c r="C116" s="18" t="s">
        <v>41</v>
      </c>
      <c r="D116" s="57">
        <v>9107917</v>
      </c>
      <c r="E116" s="14">
        <f t="shared" si="19"/>
        <v>0.18182136468291374</v>
      </c>
      <c r="F116" s="13">
        <v>2651165</v>
      </c>
      <c r="G116" s="14">
        <f t="shared" si="14"/>
        <v>7.0832306158491884E-2</v>
      </c>
      <c r="H116" s="13">
        <v>2702432</v>
      </c>
      <c r="I116" s="14">
        <f t="shared" si="15"/>
        <v>6.6541459188674781E-2</v>
      </c>
      <c r="J116" s="15">
        <v>1960551</v>
      </c>
      <c r="K116" s="16">
        <f t="shared" si="16"/>
        <v>5.4477472762765496E-2</v>
      </c>
      <c r="L116" s="15">
        <v>1183463</v>
      </c>
      <c r="M116" s="16">
        <f t="shared" si="11"/>
        <v>4.3615410382719232E-2</v>
      </c>
      <c r="N116" s="14">
        <f t="shared" si="17"/>
        <v>243.54395143267206</v>
      </c>
      <c r="O116" s="14">
        <f t="shared" si="18"/>
        <v>-1.8970690104320849</v>
      </c>
      <c r="P116" s="14">
        <f t="shared" si="12"/>
        <v>37.840433633198018</v>
      </c>
      <c r="Q116" s="14">
        <f t="shared" si="13"/>
        <v>65.662213351832719</v>
      </c>
    </row>
    <row r="117" spans="1:17" s="3" customFormat="1" ht="27">
      <c r="A117" s="56" t="s">
        <v>1281</v>
      </c>
      <c r="B117" s="17" t="s">
        <v>1282</v>
      </c>
      <c r="C117" s="18" t="s">
        <v>1283</v>
      </c>
      <c r="D117" s="57">
        <v>9021213</v>
      </c>
      <c r="E117" s="14">
        <f t="shared" si="19"/>
        <v>0.18009049256325485</v>
      </c>
      <c r="F117" s="13">
        <v>11744894</v>
      </c>
      <c r="G117" s="14">
        <f t="shared" si="14"/>
        <v>0.31379334277837639</v>
      </c>
      <c r="H117" s="13">
        <v>15335172</v>
      </c>
      <c r="I117" s="14">
        <f t="shared" si="15"/>
        <v>0.37759496697393619</v>
      </c>
      <c r="J117" s="15">
        <v>12015055</v>
      </c>
      <c r="K117" s="16">
        <f t="shared" si="16"/>
        <v>0.33386014008593984</v>
      </c>
      <c r="L117" s="15">
        <v>15875675</v>
      </c>
      <c r="M117" s="16">
        <f t="shared" si="11"/>
        <v>0.58508299813993014</v>
      </c>
      <c r="N117" s="14">
        <f t="shared" si="17"/>
        <v>-23.190341266596359</v>
      </c>
      <c r="O117" s="14">
        <f t="shared" si="18"/>
        <v>-23.41204911167609</v>
      </c>
      <c r="P117" s="14">
        <f t="shared" si="12"/>
        <v>27.632973798288898</v>
      </c>
      <c r="Q117" s="14">
        <f t="shared" si="13"/>
        <v>-24.317832155168205</v>
      </c>
    </row>
    <row r="118" spans="1:17" s="3" customFormat="1" ht="27">
      <c r="A118" s="56" t="s">
        <v>1284</v>
      </c>
      <c r="B118" s="17" t="s">
        <v>272</v>
      </c>
      <c r="C118" s="18" t="s">
        <v>273</v>
      </c>
      <c r="D118" s="57">
        <v>8989104</v>
      </c>
      <c r="E118" s="14">
        <f t="shared" si="19"/>
        <v>0.17944950053416589</v>
      </c>
      <c r="F118" s="13">
        <v>13514593</v>
      </c>
      <c r="G118" s="14">
        <f t="shared" si="14"/>
        <v>0.36107514582585815</v>
      </c>
      <c r="H118" s="13">
        <v>18400388</v>
      </c>
      <c r="I118" s="14">
        <f t="shared" si="15"/>
        <v>0.45306918625807463</v>
      </c>
      <c r="J118" s="15">
        <v>7682353</v>
      </c>
      <c r="K118" s="16">
        <f t="shared" si="16"/>
        <v>0.21346814049287666</v>
      </c>
      <c r="L118" s="15">
        <v>6482551</v>
      </c>
      <c r="M118" s="16">
        <f t="shared" si="11"/>
        <v>0.23890829049316029</v>
      </c>
      <c r="N118" s="14">
        <f t="shared" si="17"/>
        <v>-33.485943675847281</v>
      </c>
      <c r="O118" s="14">
        <f t="shared" si="18"/>
        <v>-26.552673780574626</v>
      </c>
      <c r="P118" s="14">
        <f t="shared" si="12"/>
        <v>139.51500276022205</v>
      </c>
      <c r="Q118" s="14">
        <f t="shared" si="13"/>
        <v>18.508176796449423</v>
      </c>
    </row>
    <row r="119" spans="1:17" s="3" customFormat="1" ht="40.5">
      <c r="A119" s="56" t="s">
        <v>1285</v>
      </c>
      <c r="B119" s="17" t="s">
        <v>434</v>
      </c>
      <c r="C119" s="18" t="s">
        <v>435</v>
      </c>
      <c r="D119" s="57">
        <v>8943925</v>
      </c>
      <c r="E119" s="14">
        <f t="shared" si="19"/>
        <v>0.17854759206980358</v>
      </c>
      <c r="F119" s="13">
        <v>7692999</v>
      </c>
      <c r="G119" s="14">
        <f t="shared" si="14"/>
        <v>0.20553713572899909</v>
      </c>
      <c r="H119" s="13">
        <v>9316719</v>
      </c>
      <c r="I119" s="14">
        <f t="shared" si="15"/>
        <v>0.22940376561217857</v>
      </c>
      <c r="J119" s="15">
        <v>10170107</v>
      </c>
      <c r="K119" s="16">
        <f t="shared" si="16"/>
        <v>0.2825949067822825</v>
      </c>
      <c r="L119" s="15">
        <v>8078277</v>
      </c>
      <c r="M119" s="16">
        <f t="shared" si="11"/>
        <v>0.29771726411411426</v>
      </c>
      <c r="N119" s="14">
        <f t="shared" si="17"/>
        <v>16.260576661975389</v>
      </c>
      <c r="O119" s="14">
        <f t="shared" si="18"/>
        <v>-17.428023749562481</v>
      </c>
      <c r="P119" s="14">
        <f t="shared" si="12"/>
        <v>-8.3911408208389542</v>
      </c>
      <c r="Q119" s="14">
        <f t="shared" si="13"/>
        <v>25.894506959838097</v>
      </c>
    </row>
    <row r="120" spans="1:17" s="3" customFormat="1" ht="54">
      <c r="A120" s="56" t="s">
        <v>1286</v>
      </c>
      <c r="B120" s="17" t="s">
        <v>212</v>
      </c>
      <c r="C120" s="18" t="s">
        <v>213</v>
      </c>
      <c r="D120" s="57">
        <v>8713509</v>
      </c>
      <c r="E120" s="14">
        <f t="shared" si="19"/>
        <v>0.17394779701624982</v>
      </c>
      <c r="F120" s="13">
        <v>8178400</v>
      </c>
      <c r="G120" s="14">
        <f t="shared" si="14"/>
        <v>0.21850580129362374</v>
      </c>
      <c r="H120" s="13">
        <v>12028197</v>
      </c>
      <c r="I120" s="14">
        <f t="shared" si="15"/>
        <v>0.2961679627050155</v>
      </c>
      <c r="J120" s="15">
        <v>12446101</v>
      </c>
      <c r="K120" s="16">
        <f t="shared" si="16"/>
        <v>0.34583753660584621</v>
      </c>
      <c r="L120" s="15">
        <v>13358654</v>
      </c>
      <c r="M120" s="16">
        <f t="shared" si="11"/>
        <v>0.49232056800318541</v>
      </c>
      <c r="N120" s="14">
        <f t="shared" si="17"/>
        <v>6.5429546121490763</v>
      </c>
      <c r="O120" s="14">
        <f t="shared" si="18"/>
        <v>-32.006434547089647</v>
      </c>
      <c r="P120" s="14">
        <f t="shared" si="12"/>
        <v>-3.3577101776692957</v>
      </c>
      <c r="Q120" s="14">
        <f t="shared" si="13"/>
        <v>-6.8311747575766244</v>
      </c>
    </row>
    <row r="121" spans="1:17" s="3" customFormat="1">
      <c r="A121" s="56" t="s">
        <v>1287</v>
      </c>
      <c r="B121" s="17" t="s">
        <v>412</v>
      </c>
      <c r="C121" s="18" t="s">
        <v>413</v>
      </c>
      <c r="D121" s="57">
        <v>8709686</v>
      </c>
      <c r="E121" s="14">
        <f t="shared" si="19"/>
        <v>0.17387147845985731</v>
      </c>
      <c r="F121" s="13">
        <v>4616323</v>
      </c>
      <c r="G121" s="14">
        <f t="shared" si="14"/>
        <v>0.12333627068194085</v>
      </c>
      <c r="H121" s="13">
        <v>11494339</v>
      </c>
      <c r="I121" s="14">
        <f t="shared" si="15"/>
        <v>0.28302288067536685</v>
      </c>
      <c r="J121" s="15">
        <v>5799649</v>
      </c>
      <c r="K121" s="16">
        <f t="shared" si="16"/>
        <v>0.16115378810910819</v>
      </c>
      <c r="L121" s="15">
        <v>3213243</v>
      </c>
      <c r="M121" s="16">
        <f t="shared" si="11"/>
        <v>0.11842103395239217</v>
      </c>
      <c r="N121" s="14">
        <f t="shared" si="17"/>
        <v>88.671503272193036</v>
      </c>
      <c r="O121" s="14">
        <f t="shared" si="18"/>
        <v>-59.838290831686798</v>
      </c>
      <c r="P121" s="14">
        <f t="shared" si="12"/>
        <v>98.190252548042125</v>
      </c>
      <c r="Q121" s="14">
        <f t="shared" si="13"/>
        <v>80.492076073922831</v>
      </c>
    </row>
    <row r="122" spans="1:17" s="3" customFormat="1" ht="40.5">
      <c r="A122" s="56" t="s">
        <v>1288</v>
      </c>
      <c r="B122" s="17" t="s">
        <v>1289</v>
      </c>
      <c r="C122" s="18" t="s">
        <v>1290</v>
      </c>
      <c r="D122" s="57">
        <v>8665816</v>
      </c>
      <c r="E122" s="14">
        <f t="shared" si="19"/>
        <v>0.17299570156502622</v>
      </c>
      <c r="F122" s="13">
        <v>8015291</v>
      </c>
      <c r="G122" s="14">
        <f t="shared" si="14"/>
        <v>0.21414794856653754</v>
      </c>
      <c r="H122" s="13">
        <v>6386163</v>
      </c>
      <c r="I122" s="14">
        <f t="shared" si="15"/>
        <v>0.15724525340016879</v>
      </c>
      <c r="J122" s="15">
        <v>6949758</v>
      </c>
      <c r="K122" s="16">
        <f t="shared" si="16"/>
        <v>0.19311165695399488</v>
      </c>
      <c r="L122" s="15">
        <v>5320120</v>
      </c>
      <c r="M122" s="16">
        <f t="shared" si="11"/>
        <v>0.19606799459325069</v>
      </c>
      <c r="N122" s="14">
        <f t="shared" si="17"/>
        <v>8.1160496855323156</v>
      </c>
      <c r="O122" s="14">
        <f t="shared" si="18"/>
        <v>25.510279020438411</v>
      </c>
      <c r="P122" s="14">
        <f t="shared" si="12"/>
        <v>-8.1095629516883889</v>
      </c>
      <c r="Q122" s="14">
        <f t="shared" si="13"/>
        <v>30.631602294685081</v>
      </c>
    </row>
    <row r="123" spans="1:17" s="3" customFormat="1" ht="40.5">
      <c r="A123" s="56" t="s">
        <v>1291</v>
      </c>
      <c r="B123" s="17" t="s">
        <v>152</v>
      </c>
      <c r="C123" s="18" t="s">
        <v>153</v>
      </c>
      <c r="D123" s="57">
        <v>8630093</v>
      </c>
      <c r="E123" s="14">
        <f t="shared" si="19"/>
        <v>0.17228256324694891</v>
      </c>
      <c r="F123" s="13">
        <v>6578072</v>
      </c>
      <c r="G123" s="14">
        <f t="shared" si="14"/>
        <v>0.17574915549828207</v>
      </c>
      <c r="H123" s="13">
        <v>5981971</v>
      </c>
      <c r="I123" s="14">
        <f t="shared" si="15"/>
        <v>0.14729291214888518</v>
      </c>
      <c r="J123" s="15">
        <v>5333881</v>
      </c>
      <c r="K123" s="16">
        <f t="shared" si="16"/>
        <v>0.14821157771327162</v>
      </c>
      <c r="L123" s="15">
        <v>4676587</v>
      </c>
      <c r="M123" s="16">
        <f t="shared" si="11"/>
        <v>0.17235119407661229</v>
      </c>
      <c r="N123" s="14">
        <f t="shared" si="17"/>
        <v>31.194869864604701</v>
      </c>
      <c r="O123" s="14">
        <f t="shared" si="18"/>
        <v>9.9649597097678999</v>
      </c>
      <c r="P123" s="14">
        <f t="shared" si="12"/>
        <v>12.150439801712862</v>
      </c>
      <c r="Q123" s="14">
        <f t="shared" si="13"/>
        <v>14.05499352412347</v>
      </c>
    </row>
    <row r="124" spans="1:17" s="3" customFormat="1" ht="54">
      <c r="A124" s="56" t="s">
        <v>1292</v>
      </c>
      <c r="B124" s="17" t="s">
        <v>168</v>
      </c>
      <c r="C124" s="18" t="s">
        <v>169</v>
      </c>
      <c r="D124" s="57">
        <v>8580116</v>
      </c>
      <c r="E124" s="14">
        <f t="shared" si="19"/>
        <v>0.17128487229930875</v>
      </c>
      <c r="F124" s="13">
        <v>10865851</v>
      </c>
      <c r="G124" s="14">
        <f t="shared" si="14"/>
        <v>0.29030757599189605</v>
      </c>
      <c r="H124" s="13">
        <v>4518569</v>
      </c>
      <c r="I124" s="14">
        <f t="shared" si="15"/>
        <v>0.11125984842716154</v>
      </c>
      <c r="J124" s="15">
        <v>3359965</v>
      </c>
      <c r="K124" s="16">
        <f t="shared" si="16"/>
        <v>9.3362734135120876E-2</v>
      </c>
      <c r="L124" s="15">
        <v>2615319</v>
      </c>
      <c r="M124" s="16">
        <f t="shared" si="11"/>
        <v>9.6385110026019308E-2</v>
      </c>
      <c r="N124" s="14">
        <f t="shared" si="17"/>
        <v>-21.035950152454696</v>
      </c>
      <c r="O124" s="14">
        <f t="shared" si="18"/>
        <v>140.47106506506819</v>
      </c>
      <c r="P124" s="14">
        <f t="shared" si="12"/>
        <v>34.482621098731684</v>
      </c>
      <c r="Q124" s="14">
        <f t="shared" si="13"/>
        <v>28.472473147635142</v>
      </c>
    </row>
    <row r="125" spans="1:17" s="3" customFormat="1">
      <c r="A125" s="56" t="s">
        <v>1293</v>
      </c>
      <c r="B125" s="17" t="s">
        <v>236</v>
      </c>
      <c r="C125" s="18" t="s">
        <v>237</v>
      </c>
      <c r="D125" s="57">
        <v>8426720</v>
      </c>
      <c r="E125" s="14">
        <f t="shared" si="19"/>
        <v>0.16822262765468801</v>
      </c>
      <c r="F125" s="13">
        <v>5044200</v>
      </c>
      <c r="G125" s="14">
        <f t="shared" si="14"/>
        <v>0.13476804300172368</v>
      </c>
      <c r="H125" s="13">
        <v>4686885</v>
      </c>
      <c r="I125" s="14">
        <f t="shared" si="15"/>
        <v>0.11540426066206735</v>
      </c>
      <c r="J125" s="15">
        <v>3738965</v>
      </c>
      <c r="K125" s="16">
        <f t="shared" si="16"/>
        <v>0.10389393795337816</v>
      </c>
      <c r="L125" s="15">
        <v>3493891</v>
      </c>
      <c r="M125" s="16">
        <f t="shared" ref="M125:M188" si="20">PRODUCT(L125,100,1/2713405628)</f>
        <v>0.1287640507540069</v>
      </c>
      <c r="N125" s="14">
        <f t="shared" si="17"/>
        <v>67.057610721224378</v>
      </c>
      <c r="O125" s="14">
        <f t="shared" si="18"/>
        <v>7.6237202320944508</v>
      </c>
      <c r="P125" s="14">
        <f t="shared" ref="P125:P188" si="21">PRODUCT(H125-J125,100,1/J125)</f>
        <v>25.352470536632467</v>
      </c>
      <c r="Q125" s="14">
        <f t="shared" ref="Q125:Q188" si="22">PRODUCT(J125-L125,100,1/L125)</f>
        <v>7.0143573454352186</v>
      </c>
    </row>
    <row r="126" spans="1:17" s="3" customFormat="1" ht="54">
      <c r="A126" s="56" t="s">
        <v>1294</v>
      </c>
      <c r="B126" s="17" t="s">
        <v>58</v>
      </c>
      <c r="C126" s="18" t="s">
        <v>59</v>
      </c>
      <c r="D126" s="57">
        <v>8317397</v>
      </c>
      <c r="E126" s="14">
        <f t="shared" si="19"/>
        <v>0.1660402123942909</v>
      </c>
      <c r="F126" s="13">
        <v>2398161</v>
      </c>
      <c r="G126" s="14">
        <f t="shared" si="14"/>
        <v>6.4072690371725277E-2</v>
      </c>
      <c r="H126" s="13">
        <v>2349969</v>
      </c>
      <c r="I126" s="14">
        <f t="shared" si="15"/>
        <v>5.786283107517632E-2</v>
      </c>
      <c r="J126" s="15">
        <v>2668571</v>
      </c>
      <c r="K126" s="16">
        <f t="shared" si="16"/>
        <v>7.4151095262508293E-2</v>
      </c>
      <c r="L126" s="15">
        <v>1613490</v>
      </c>
      <c r="M126" s="16">
        <f t="shared" si="20"/>
        <v>5.946364905232665E-2</v>
      </c>
      <c r="N126" s="14">
        <f t="shared" si="17"/>
        <v>246.82396219436475</v>
      </c>
      <c r="O126" s="14">
        <f t="shared" si="18"/>
        <v>2.0507504567081525</v>
      </c>
      <c r="P126" s="14">
        <f t="shared" si="21"/>
        <v>-11.939049026613869</v>
      </c>
      <c r="Q126" s="14">
        <f t="shared" si="22"/>
        <v>65.391232669554824</v>
      </c>
    </row>
    <row r="127" spans="1:17" s="3" customFormat="1" ht="27">
      <c r="A127" s="56" t="s">
        <v>1295</v>
      </c>
      <c r="B127" s="17" t="s">
        <v>256</v>
      </c>
      <c r="C127" s="18" t="s">
        <v>257</v>
      </c>
      <c r="D127" s="57">
        <v>8153360</v>
      </c>
      <c r="E127" s="14">
        <f t="shared" si="19"/>
        <v>0.16276554144609373</v>
      </c>
      <c r="F127" s="13">
        <v>4796676</v>
      </c>
      <c r="G127" s="14">
        <f t="shared" si="14"/>
        <v>0.12815483871244912</v>
      </c>
      <c r="H127" s="13">
        <v>5533878</v>
      </c>
      <c r="I127" s="14">
        <f t="shared" si="15"/>
        <v>0.13625960508612436</v>
      </c>
      <c r="J127" s="15">
        <v>5245592</v>
      </c>
      <c r="K127" s="16">
        <f t="shared" si="16"/>
        <v>0.145758307386332</v>
      </c>
      <c r="L127" s="15">
        <v>4008704</v>
      </c>
      <c r="M127" s="16">
        <f t="shared" si="20"/>
        <v>0.1477369973229819</v>
      </c>
      <c r="N127" s="14">
        <f t="shared" si="17"/>
        <v>69.97937738550614</v>
      </c>
      <c r="O127" s="14">
        <f t="shared" si="18"/>
        <v>-13.321616414384271</v>
      </c>
      <c r="P127" s="14">
        <f t="shared" si="21"/>
        <v>5.4957762631939353</v>
      </c>
      <c r="Q127" s="14">
        <f t="shared" si="22"/>
        <v>30.855059390765696</v>
      </c>
    </row>
    <row r="128" spans="1:17" s="3" customFormat="1" ht="40.5">
      <c r="A128" s="56" t="s">
        <v>1296</v>
      </c>
      <c r="B128" s="17" t="s">
        <v>1297</v>
      </c>
      <c r="C128" s="18" t="s">
        <v>1298</v>
      </c>
      <c r="D128" s="57">
        <v>7964249</v>
      </c>
      <c r="E128" s="14">
        <f t="shared" si="19"/>
        <v>0.15899031818741113</v>
      </c>
      <c r="F128" s="13">
        <v>6090770</v>
      </c>
      <c r="G128" s="14">
        <f t="shared" si="14"/>
        <v>0.16272970010578655</v>
      </c>
      <c r="H128" s="13">
        <v>7991852</v>
      </c>
      <c r="I128" s="14">
        <f t="shared" si="15"/>
        <v>0.1967818223362989</v>
      </c>
      <c r="J128" s="15">
        <v>5313063</v>
      </c>
      <c r="K128" s="16">
        <f t="shared" si="16"/>
        <v>0.14763311174733895</v>
      </c>
      <c r="L128" s="15">
        <v>5041109</v>
      </c>
      <c r="M128" s="16">
        <f t="shared" si="20"/>
        <v>0.18578530787951916</v>
      </c>
      <c r="N128" s="14">
        <f t="shared" si="17"/>
        <v>30.759312861920577</v>
      </c>
      <c r="O128" s="14">
        <f t="shared" si="18"/>
        <v>-23.787752826253541</v>
      </c>
      <c r="P128" s="14">
        <f t="shared" si="21"/>
        <v>50.418920310186422</v>
      </c>
      <c r="Q128" s="14">
        <f t="shared" si="22"/>
        <v>5.3947256446944509</v>
      </c>
    </row>
    <row r="129" spans="1:17" s="3" customFormat="1" ht="40.5">
      <c r="A129" s="56" t="s">
        <v>1299</v>
      </c>
      <c r="B129" s="17" t="s">
        <v>801</v>
      </c>
      <c r="C129" s="18" t="s">
        <v>802</v>
      </c>
      <c r="D129" s="57">
        <v>7937801</v>
      </c>
      <c r="E129" s="14">
        <f t="shared" si="19"/>
        <v>0.15846233671226884</v>
      </c>
      <c r="F129" s="13">
        <v>2919563</v>
      </c>
      <c r="G129" s="14">
        <f t="shared" si="14"/>
        <v>7.8003210009563728E-2</v>
      </c>
      <c r="H129" s="13">
        <v>3866466</v>
      </c>
      <c r="I129" s="14">
        <f t="shared" si="15"/>
        <v>9.5203242687845108E-2</v>
      </c>
      <c r="J129" s="15">
        <v>3348864</v>
      </c>
      <c r="K129" s="16">
        <f t="shared" si="16"/>
        <v>9.3054272674470556E-2</v>
      </c>
      <c r="L129" s="15">
        <v>2683482</v>
      </c>
      <c r="M129" s="16">
        <f t="shared" si="20"/>
        <v>9.8897192970663364E-2</v>
      </c>
      <c r="N129" s="14">
        <f t="shared" si="17"/>
        <v>171.88318936772387</v>
      </c>
      <c r="O129" s="14">
        <f t="shared" si="18"/>
        <v>-24.49014164355771</v>
      </c>
      <c r="P129" s="14">
        <f t="shared" si="21"/>
        <v>15.456047184955853</v>
      </c>
      <c r="Q129" s="14">
        <f t="shared" si="22"/>
        <v>24.795470959000284</v>
      </c>
    </row>
    <row r="130" spans="1:17" s="3" customFormat="1" ht="27">
      <c r="A130" s="56" t="s">
        <v>1300</v>
      </c>
      <c r="B130" s="17" t="s">
        <v>893</v>
      </c>
      <c r="C130" s="18" t="s">
        <v>894</v>
      </c>
      <c r="D130" s="57">
        <v>7812622</v>
      </c>
      <c r="E130" s="14">
        <f t="shared" si="19"/>
        <v>0.15596338809321111</v>
      </c>
      <c r="F130" s="13">
        <v>4582015</v>
      </c>
      <c r="G130" s="14">
        <f t="shared" si="14"/>
        <v>0.12241964921187559</v>
      </c>
      <c r="H130" s="13">
        <v>4558940</v>
      </c>
      <c r="I130" s="14">
        <f t="shared" si="15"/>
        <v>0.11225389573303492</v>
      </c>
      <c r="J130" s="15">
        <v>4885589</v>
      </c>
      <c r="K130" s="16">
        <f t="shared" si="16"/>
        <v>0.13575496973940832</v>
      </c>
      <c r="L130" s="15">
        <v>3925766</v>
      </c>
      <c r="M130" s="16">
        <f t="shared" si="20"/>
        <v>0.14468039571708297</v>
      </c>
      <c r="N130" s="14">
        <f t="shared" si="17"/>
        <v>70.506251070762545</v>
      </c>
      <c r="O130" s="14">
        <f t="shared" si="18"/>
        <v>0.5061483590483753</v>
      </c>
      <c r="P130" s="14">
        <f t="shared" si="21"/>
        <v>-6.6859696957726085</v>
      </c>
      <c r="Q130" s="14">
        <f t="shared" si="22"/>
        <v>24.449317661827017</v>
      </c>
    </row>
    <row r="131" spans="1:17" s="3" customFormat="1" ht="54">
      <c r="A131" s="56" t="s">
        <v>1301</v>
      </c>
      <c r="B131" s="17" t="s">
        <v>696</v>
      </c>
      <c r="C131" s="18" t="s">
        <v>697</v>
      </c>
      <c r="D131" s="57">
        <v>7805341</v>
      </c>
      <c r="E131" s="14">
        <f t="shared" si="19"/>
        <v>0.15581803747613188</v>
      </c>
      <c r="F131" s="13">
        <v>5228968</v>
      </c>
      <c r="G131" s="14">
        <f t="shared" si="14"/>
        <v>0.13970456847044863</v>
      </c>
      <c r="H131" s="13">
        <v>6054208</v>
      </c>
      <c r="I131" s="14">
        <f t="shared" si="15"/>
        <v>0.14907158979458074</v>
      </c>
      <c r="J131" s="15">
        <v>5376554</v>
      </c>
      <c r="K131" s="16">
        <f t="shared" si="16"/>
        <v>0.14939732457484547</v>
      </c>
      <c r="L131" s="15">
        <v>3488465</v>
      </c>
      <c r="M131" s="16">
        <f t="shared" si="20"/>
        <v>0.12856408065208008</v>
      </c>
      <c r="N131" s="14">
        <f t="shared" si="17"/>
        <v>49.271156373494733</v>
      </c>
      <c r="O131" s="14">
        <f t="shared" si="18"/>
        <v>-13.630849815533262</v>
      </c>
      <c r="P131" s="14">
        <f t="shared" si="21"/>
        <v>12.603872294410138</v>
      </c>
      <c r="Q131" s="14">
        <f t="shared" si="22"/>
        <v>54.12377650341913</v>
      </c>
    </row>
    <row r="132" spans="1:17" s="3" customFormat="1" ht="54">
      <c r="A132" s="56" t="s">
        <v>1302</v>
      </c>
      <c r="B132" s="17" t="s">
        <v>650</v>
      </c>
      <c r="C132" s="18" t="s">
        <v>651</v>
      </c>
      <c r="D132" s="57">
        <v>7691779</v>
      </c>
      <c r="E132" s="14">
        <f t="shared" si="19"/>
        <v>0.15355099905053787</v>
      </c>
      <c r="F132" s="13">
        <v>4886970</v>
      </c>
      <c r="G132" s="14">
        <f t="shared" si="14"/>
        <v>0.13056726202532284</v>
      </c>
      <c r="H132" s="13">
        <v>5822962</v>
      </c>
      <c r="I132" s="14">
        <f t="shared" si="15"/>
        <v>0.14337766437053887</v>
      </c>
      <c r="J132" s="15">
        <v>5249915</v>
      </c>
      <c r="K132" s="16">
        <f t="shared" si="16"/>
        <v>0.14587842979822205</v>
      </c>
      <c r="L132" s="15">
        <v>4011919</v>
      </c>
      <c r="M132" s="16">
        <f t="shared" si="20"/>
        <v>0.14785548310950875</v>
      </c>
      <c r="N132" s="14">
        <f t="shared" si="17"/>
        <v>57.393620177737944</v>
      </c>
      <c r="O132" s="14">
        <f t="shared" si="18"/>
        <v>-16.074156073833215</v>
      </c>
      <c r="P132" s="14">
        <f t="shared" si="21"/>
        <v>10.915357677219536</v>
      </c>
      <c r="Q132" s="14">
        <f t="shared" si="22"/>
        <v>30.857951020446826</v>
      </c>
    </row>
    <row r="133" spans="1:17" s="3" customFormat="1" ht="27">
      <c r="A133" s="56" t="s">
        <v>1303</v>
      </c>
      <c r="B133" s="17" t="s">
        <v>1005</v>
      </c>
      <c r="C133" s="18" t="s">
        <v>1006</v>
      </c>
      <c r="D133" s="57">
        <v>7648646</v>
      </c>
      <c r="E133" s="14">
        <f t="shared" si="19"/>
        <v>0.1526899348881319</v>
      </c>
      <c r="F133" s="13">
        <v>980961</v>
      </c>
      <c r="G133" s="14">
        <f t="shared" ref="G133:G196" si="23">PRODUCT(F133,100,1/3742875453)</f>
        <v>2.6208753465567156E-2</v>
      </c>
      <c r="H133" s="13">
        <v>1719307</v>
      </c>
      <c r="I133" s="14">
        <f t="shared" ref="I133:I196" si="24">PRODUCT(H133,100,1/4061275531)</f>
        <v>4.2334162921880317E-2</v>
      </c>
      <c r="J133" s="15">
        <v>3022444</v>
      </c>
      <c r="K133" s="16">
        <f t="shared" ref="K133:K196" si="25">PRODUCT(J133,100,1/3598828838)</f>
        <v>8.3984099718387328E-2</v>
      </c>
      <c r="L133" s="15">
        <v>1312263</v>
      </c>
      <c r="M133" s="16">
        <f t="shared" si="20"/>
        <v>4.8362212654775256E-2</v>
      </c>
      <c r="N133" s="14">
        <f t="shared" ref="N133:N196" si="26">PRODUCT(D133-F133,100,1/F133)</f>
        <v>679.70948896031553</v>
      </c>
      <c r="O133" s="14">
        <f t="shared" ref="O133:O196" si="27">PRODUCT(F133-H133,100,1/H133)</f>
        <v>-42.944395619863116</v>
      </c>
      <c r="P133" s="14">
        <f t="shared" si="21"/>
        <v>-43.115339771390303</v>
      </c>
      <c r="Q133" s="14">
        <f t="shared" si="22"/>
        <v>130.32303737894006</v>
      </c>
    </row>
    <row r="134" spans="1:17" s="3" customFormat="1">
      <c r="A134" s="56" t="s">
        <v>1304</v>
      </c>
      <c r="B134" s="17" t="s">
        <v>975</v>
      </c>
      <c r="C134" s="18" t="s">
        <v>976</v>
      </c>
      <c r="D134" s="57">
        <v>7428724</v>
      </c>
      <c r="E134" s="14">
        <f t="shared" si="19"/>
        <v>0.14829963157687029</v>
      </c>
      <c r="F134" s="13">
        <v>9111514</v>
      </c>
      <c r="G134" s="14">
        <f t="shared" si="23"/>
        <v>0.24343620605107</v>
      </c>
      <c r="H134" s="13">
        <v>8660012</v>
      </c>
      <c r="I134" s="14">
        <f t="shared" si="24"/>
        <v>0.21323379647348531</v>
      </c>
      <c r="J134" s="15">
        <v>5567919</v>
      </c>
      <c r="K134" s="16">
        <f t="shared" si="25"/>
        <v>0.15471474889854153</v>
      </c>
      <c r="L134" s="15">
        <v>6661945</v>
      </c>
      <c r="M134" s="16">
        <f t="shared" si="20"/>
        <v>0.24551968681919459</v>
      </c>
      <c r="N134" s="14">
        <f t="shared" si="26"/>
        <v>-18.468829658825086</v>
      </c>
      <c r="O134" s="14">
        <f t="shared" si="27"/>
        <v>5.2136417362932059</v>
      </c>
      <c r="P134" s="14">
        <f t="shared" si="21"/>
        <v>55.534087331371019</v>
      </c>
      <c r="Q134" s="14">
        <f t="shared" si="22"/>
        <v>-16.422020896299806</v>
      </c>
    </row>
    <row r="135" spans="1:17" s="3" customFormat="1" ht="40.5">
      <c r="A135" s="56" t="s">
        <v>1305</v>
      </c>
      <c r="B135" s="17" t="s">
        <v>781</v>
      </c>
      <c r="C135" s="18" t="s">
        <v>782</v>
      </c>
      <c r="D135" s="57">
        <v>7325249</v>
      </c>
      <c r="E135" s="14">
        <f t="shared" ref="E135:E198" si="28">PRODUCT(D135,100,1/5009266659)</f>
        <v>0.14623395995178143</v>
      </c>
      <c r="F135" s="13">
        <v>5250307</v>
      </c>
      <c r="G135" s="14">
        <f t="shared" si="23"/>
        <v>0.14027469163559153</v>
      </c>
      <c r="H135" s="13">
        <v>9885546</v>
      </c>
      <c r="I135" s="14">
        <f t="shared" si="24"/>
        <v>0.24340988254904</v>
      </c>
      <c r="J135" s="15">
        <v>6743704</v>
      </c>
      <c r="K135" s="16">
        <f t="shared" si="25"/>
        <v>0.18738607206859334</v>
      </c>
      <c r="L135" s="15">
        <v>5497493</v>
      </c>
      <c r="M135" s="16">
        <f t="shared" si="20"/>
        <v>0.20260490887431742</v>
      </c>
      <c r="N135" s="14">
        <f t="shared" si="26"/>
        <v>39.520393759831563</v>
      </c>
      <c r="O135" s="14">
        <f t="shared" si="27"/>
        <v>-46.889053978404434</v>
      </c>
      <c r="P135" s="14">
        <f t="shared" si="21"/>
        <v>46.589263111192302</v>
      </c>
      <c r="Q135" s="14">
        <f t="shared" si="22"/>
        <v>22.668714630468834</v>
      </c>
    </row>
    <row r="136" spans="1:17" s="3" customFormat="1" ht="27">
      <c r="A136" s="56" t="s">
        <v>1306</v>
      </c>
      <c r="B136" s="17" t="s">
        <v>340</v>
      </c>
      <c r="C136" s="18" t="s">
        <v>341</v>
      </c>
      <c r="D136" s="57">
        <v>7115309</v>
      </c>
      <c r="E136" s="14">
        <f t="shared" si="28"/>
        <v>0.14204292732582197</v>
      </c>
      <c r="F136" s="13">
        <v>3835973</v>
      </c>
      <c r="G136" s="14">
        <f t="shared" si="23"/>
        <v>0.1024873268739247</v>
      </c>
      <c r="H136" s="13">
        <v>3492476</v>
      </c>
      <c r="I136" s="14">
        <f t="shared" si="24"/>
        <v>8.5994559426999878E-2</v>
      </c>
      <c r="J136" s="15">
        <v>3481190</v>
      </c>
      <c r="K136" s="16">
        <f t="shared" si="25"/>
        <v>9.6731191082002774E-2</v>
      </c>
      <c r="L136" s="15">
        <v>2812160</v>
      </c>
      <c r="M136" s="16">
        <f t="shared" si="20"/>
        <v>0.10363949904802069</v>
      </c>
      <c r="N136" s="14">
        <f t="shared" si="26"/>
        <v>85.489027164685467</v>
      </c>
      <c r="O136" s="14">
        <f t="shared" si="27"/>
        <v>9.8353431777340781</v>
      </c>
      <c r="P136" s="14">
        <f t="shared" si="21"/>
        <v>0.32419948350994915</v>
      </c>
      <c r="Q136" s="14">
        <f t="shared" si="22"/>
        <v>23.790609353664088</v>
      </c>
    </row>
    <row r="137" spans="1:17" s="3" customFormat="1">
      <c r="A137" s="56" t="s">
        <v>1307</v>
      </c>
      <c r="B137" s="17" t="s">
        <v>296</v>
      </c>
      <c r="C137" s="18" t="s">
        <v>297</v>
      </c>
      <c r="D137" s="57">
        <v>7085013</v>
      </c>
      <c r="E137" s="14">
        <f t="shared" si="28"/>
        <v>0.14143812821923879</v>
      </c>
      <c r="F137" s="13">
        <v>8273299</v>
      </c>
      <c r="G137" s="14">
        <f t="shared" si="23"/>
        <v>0.22104125835575858</v>
      </c>
      <c r="H137" s="13">
        <v>19115811</v>
      </c>
      <c r="I137" s="14">
        <f t="shared" si="24"/>
        <v>0.47068490808091396</v>
      </c>
      <c r="J137" s="15">
        <v>7313201</v>
      </c>
      <c r="K137" s="16">
        <f t="shared" si="25"/>
        <v>0.2032105812529893</v>
      </c>
      <c r="L137" s="15">
        <v>5400339</v>
      </c>
      <c r="M137" s="16">
        <f t="shared" si="20"/>
        <v>0.19902439002385677</v>
      </c>
      <c r="N137" s="14">
        <f t="shared" si="26"/>
        <v>-14.362904084573762</v>
      </c>
      <c r="O137" s="14">
        <f t="shared" si="27"/>
        <v>-56.720125554704424</v>
      </c>
      <c r="P137" s="14">
        <f t="shared" si="21"/>
        <v>161.38774252205019</v>
      </c>
      <c r="Q137" s="14">
        <f t="shared" si="22"/>
        <v>35.421146709493605</v>
      </c>
    </row>
    <row r="138" spans="1:17" s="3" customFormat="1" ht="40.5">
      <c r="A138" s="56" t="s">
        <v>1308</v>
      </c>
      <c r="B138" s="17" t="s">
        <v>546</v>
      </c>
      <c r="C138" s="18" t="s">
        <v>547</v>
      </c>
      <c r="D138" s="57">
        <v>7080330</v>
      </c>
      <c r="E138" s="14">
        <f t="shared" si="28"/>
        <v>0.14134464148118331</v>
      </c>
      <c r="F138" s="13">
        <v>6796543</v>
      </c>
      <c r="G138" s="14">
        <f t="shared" si="23"/>
        <v>0.18158613839400975</v>
      </c>
      <c r="H138" s="13">
        <v>8286863</v>
      </c>
      <c r="I138" s="14">
        <f t="shared" si="24"/>
        <v>0.20404582099258708</v>
      </c>
      <c r="J138" s="15">
        <v>6882821</v>
      </c>
      <c r="K138" s="16">
        <f t="shared" si="25"/>
        <v>0.19125169075351287</v>
      </c>
      <c r="L138" s="15">
        <v>5704310</v>
      </c>
      <c r="M138" s="16">
        <f t="shared" si="20"/>
        <v>0.2102269539480737</v>
      </c>
      <c r="N138" s="14">
        <f t="shared" si="26"/>
        <v>4.1754609659646089</v>
      </c>
      <c r="O138" s="14">
        <f t="shared" si="27"/>
        <v>-17.984127407439946</v>
      </c>
      <c r="P138" s="14">
        <f t="shared" si="21"/>
        <v>20.399222934898351</v>
      </c>
      <c r="Q138" s="14">
        <f t="shared" si="22"/>
        <v>20.660009711954643</v>
      </c>
    </row>
    <row r="139" spans="1:17" s="3" customFormat="1" ht="40.5">
      <c r="A139" s="56" t="s">
        <v>1309</v>
      </c>
      <c r="B139" s="17" t="s">
        <v>278</v>
      </c>
      <c r="C139" s="18" t="s">
        <v>279</v>
      </c>
      <c r="D139" s="57">
        <v>7060008</v>
      </c>
      <c r="E139" s="14">
        <f t="shared" si="28"/>
        <v>0.1409389533558868</v>
      </c>
      <c r="F139" s="13">
        <v>4373808</v>
      </c>
      <c r="G139" s="14">
        <f t="shared" si="23"/>
        <v>0.11685689398225348</v>
      </c>
      <c r="H139" s="13">
        <v>6288897</v>
      </c>
      <c r="I139" s="14">
        <f t="shared" si="24"/>
        <v>0.154850291540094</v>
      </c>
      <c r="J139" s="15">
        <v>4942071</v>
      </c>
      <c r="K139" s="16">
        <f t="shared" si="25"/>
        <v>0.13732442476332074</v>
      </c>
      <c r="L139" s="15">
        <v>3597867</v>
      </c>
      <c r="M139" s="16">
        <f t="shared" si="20"/>
        <v>0.13259598796704494</v>
      </c>
      <c r="N139" s="14">
        <f t="shared" si="26"/>
        <v>61.415590259106025</v>
      </c>
      <c r="O139" s="14">
        <f t="shared" si="27"/>
        <v>-30.451905954255572</v>
      </c>
      <c r="P139" s="14">
        <f t="shared" si="21"/>
        <v>27.252259224928174</v>
      </c>
      <c r="Q139" s="14">
        <f t="shared" si="22"/>
        <v>37.361136473360467</v>
      </c>
    </row>
    <row r="140" spans="1:17" s="3" customFormat="1" ht="54">
      <c r="A140" s="56" t="s">
        <v>1310</v>
      </c>
      <c r="B140" s="17" t="s">
        <v>442</v>
      </c>
      <c r="C140" s="18" t="s">
        <v>443</v>
      </c>
      <c r="D140" s="57">
        <v>7028771</v>
      </c>
      <c r="E140" s="14">
        <f t="shared" si="28"/>
        <v>0.14031536906448405</v>
      </c>
      <c r="F140" s="13">
        <v>3945646</v>
      </c>
      <c r="G140" s="14">
        <f t="shared" si="23"/>
        <v>0.10541750719590401</v>
      </c>
      <c r="H140" s="13">
        <v>3102945</v>
      </c>
      <c r="I140" s="14">
        <f t="shared" si="24"/>
        <v>7.640321313624264E-2</v>
      </c>
      <c r="J140" s="15">
        <v>2707523</v>
      </c>
      <c r="K140" s="16">
        <f t="shared" si="25"/>
        <v>7.5233447376304483E-2</v>
      </c>
      <c r="L140" s="15">
        <v>1859306</v>
      </c>
      <c r="M140" s="16">
        <f t="shared" si="20"/>
        <v>6.8522965413411463E-2</v>
      </c>
      <c r="N140" s="14">
        <f t="shared" si="26"/>
        <v>78.139929431074151</v>
      </c>
      <c r="O140" s="14">
        <f t="shared" si="27"/>
        <v>27.158103027929918</v>
      </c>
      <c r="P140" s="14">
        <f t="shared" si="21"/>
        <v>14.604566609406458</v>
      </c>
      <c r="Q140" s="14">
        <f t="shared" si="22"/>
        <v>45.620086204207375</v>
      </c>
    </row>
    <row r="141" spans="1:17" s="3" customFormat="1" ht="27">
      <c r="A141" s="56" t="s">
        <v>1311</v>
      </c>
      <c r="B141" s="17" t="s">
        <v>482</v>
      </c>
      <c r="C141" s="18" t="s">
        <v>483</v>
      </c>
      <c r="D141" s="57">
        <v>6976411</v>
      </c>
      <c r="E141" s="14">
        <f t="shared" si="28"/>
        <v>0.13927010628323588</v>
      </c>
      <c r="F141" s="13">
        <v>6996912</v>
      </c>
      <c r="G141" s="14">
        <f t="shared" si="23"/>
        <v>0.18693948243433575</v>
      </c>
      <c r="H141" s="13">
        <v>11313029</v>
      </c>
      <c r="I141" s="14">
        <f t="shared" si="24"/>
        <v>0.27855851969773682</v>
      </c>
      <c r="J141" s="15">
        <v>3555968</v>
      </c>
      <c r="K141" s="16">
        <f t="shared" si="25"/>
        <v>9.8809033718207637E-2</v>
      </c>
      <c r="L141" s="15">
        <v>2972362</v>
      </c>
      <c r="M141" s="16">
        <f t="shared" si="20"/>
        <v>0.10954359235227473</v>
      </c>
      <c r="N141" s="14">
        <f t="shared" si="26"/>
        <v>-0.29300068373019411</v>
      </c>
      <c r="O141" s="14">
        <f t="shared" si="27"/>
        <v>-38.151736374051545</v>
      </c>
      <c r="P141" s="14">
        <f t="shared" si="21"/>
        <v>218.14203614880677</v>
      </c>
      <c r="Q141" s="14">
        <f t="shared" si="22"/>
        <v>19.634418687898716</v>
      </c>
    </row>
    <row r="142" spans="1:17" s="3" customFormat="1" ht="54">
      <c r="A142" s="56" t="s">
        <v>1312</v>
      </c>
      <c r="B142" s="17" t="s">
        <v>36</v>
      </c>
      <c r="C142" s="18" t="s">
        <v>37</v>
      </c>
      <c r="D142" s="57">
        <v>6878209</v>
      </c>
      <c r="E142" s="14">
        <f t="shared" si="28"/>
        <v>0.1373096995673434</v>
      </c>
      <c r="F142" s="13">
        <v>6112247</v>
      </c>
      <c r="G142" s="14">
        <f t="shared" si="23"/>
        <v>0.16330351027579329</v>
      </c>
      <c r="H142" s="13">
        <v>6130420</v>
      </c>
      <c r="I142" s="14">
        <f t="shared" si="24"/>
        <v>0.15094814309460355</v>
      </c>
      <c r="J142" s="15">
        <v>4100384</v>
      </c>
      <c r="K142" s="16">
        <f t="shared" si="25"/>
        <v>0.11393662173382862</v>
      </c>
      <c r="L142" s="15">
        <v>4195038</v>
      </c>
      <c r="M142" s="16">
        <f t="shared" si="20"/>
        <v>0.15460416079007264</v>
      </c>
      <c r="N142" s="14">
        <f t="shared" si="26"/>
        <v>12.531594354743845</v>
      </c>
      <c r="O142" s="14">
        <f t="shared" si="27"/>
        <v>-0.29643972191138612</v>
      </c>
      <c r="P142" s="14">
        <f t="shared" si="21"/>
        <v>49.508436283040808</v>
      </c>
      <c r="Q142" s="14">
        <f t="shared" si="22"/>
        <v>-2.2563323621859919</v>
      </c>
    </row>
    <row r="143" spans="1:17" s="3" customFormat="1" ht="54">
      <c r="A143" s="56" t="s">
        <v>1313</v>
      </c>
      <c r="B143" s="17" t="s">
        <v>424</v>
      </c>
      <c r="C143" s="18" t="s">
        <v>425</v>
      </c>
      <c r="D143" s="57">
        <v>6786225</v>
      </c>
      <c r="E143" s="14">
        <f t="shared" si="28"/>
        <v>0.1354734227974746</v>
      </c>
      <c r="F143" s="13">
        <v>6735477</v>
      </c>
      <c r="G143" s="14">
        <f t="shared" si="23"/>
        <v>0.17995461202432908</v>
      </c>
      <c r="H143" s="13">
        <v>6400665</v>
      </c>
      <c r="I143" s="14">
        <f t="shared" si="24"/>
        <v>0.15760233333452203</v>
      </c>
      <c r="J143" s="15">
        <v>5332281</v>
      </c>
      <c r="K143" s="16">
        <f t="shared" si="25"/>
        <v>0.14816711880533176</v>
      </c>
      <c r="L143" s="15">
        <v>5488450</v>
      </c>
      <c r="M143" s="16">
        <f t="shared" si="20"/>
        <v>0.20227163765579098</v>
      </c>
      <c r="N143" s="14">
        <f t="shared" si="26"/>
        <v>0.75344329733439819</v>
      </c>
      <c r="O143" s="14">
        <f t="shared" si="27"/>
        <v>5.2308939774226584</v>
      </c>
      <c r="P143" s="14">
        <f t="shared" si="21"/>
        <v>20.036153383514485</v>
      </c>
      <c r="Q143" s="14">
        <f t="shared" si="22"/>
        <v>-2.8454117282657219</v>
      </c>
    </row>
    <row r="144" spans="1:17" s="3" customFormat="1" ht="54">
      <c r="A144" s="56" t="s">
        <v>1314</v>
      </c>
      <c r="B144" s="17" t="s">
        <v>264</v>
      </c>
      <c r="C144" s="18" t="s">
        <v>265</v>
      </c>
      <c r="D144" s="57">
        <v>6661391</v>
      </c>
      <c r="E144" s="14">
        <f t="shared" si="28"/>
        <v>0.13298136141408398</v>
      </c>
      <c r="F144" s="13">
        <v>10095409</v>
      </c>
      <c r="G144" s="14">
        <f t="shared" si="23"/>
        <v>0.26972334844613383</v>
      </c>
      <c r="H144" s="13">
        <v>7165284</v>
      </c>
      <c r="I144" s="14">
        <f t="shared" si="24"/>
        <v>0.17642939872724436</v>
      </c>
      <c r="J144" s="15">
        <v>3963392</v>
      </c>
      <c r="K144" s="16">
        <f t="shared" si="25"/>
        <v>0.11013005003601675</v>
      </c>
      <c r="L144" s="15">
        <v>2815668</v>
      </c>
      <c r="M144" s="16">
        <f t="shared" si="20"/>
        <v>0.10376878307263539</v>
      </c>
      <c r="N144" s="14">
        <f t="shared" si="26"/>
        <v>-34.015640178619805</v>
      </c>
      <c r="O144" s="14">
        <f t="shared" si="27"/>
        <v>40.893354680707702</v>
      </c>
      <c r="P144" s="14">
        <f t="shared" si="21"/>
        <v>80.786659507815529</v>
      </c>
      <c r="Q144" s="14">
        <f t="shared" si="22"/>
        <v>40.762050071244197</v>
      </c>
    </row>
    <row r="145" spans="1:17" s="3" customFormat="1" ht="54">
      <c r="A145" s="56" t="s">
        <v>1315</v>
      </c>
      <c r="B145" s="17" t="s">
        <v>1063</v>
      </c>
      <c r="C145" s="18" t="s">
        <v>1064</v>
      </c>
      <c r="D145" s="57">
        <v>6611635</v>
      </c>
      <c r="E145" s="14">
        <f t="shared" si="28"/>
        <v>0.13198808228987116</v>
      </c>
      <c r="F145" s="13">
        <v>5696609</v>
      </c>
      <c r="G145" s="14">
        <f t="shared" si="23"/>
        <v>0.15219873253955157</v>
      </c>
      <c r="H145" s="13">
        <v>7371064</v>
      </c>
      <c r="I145" s="14">
        <f t="shared" si="24"/>
        <v>0.18149627977063248</v>
      </c>
      <c r="J145" s="15">
        <v>10050183</v>
      </c>
      <c r="K145" s="16">
        <f t="shared" si="25"/>
        <v>0.27926260048491919</v>
      </c>
      <c r="L145" s="15">
        <v>11553382</v>
      </c>
      <c r="M145" s="16">
        <f t="shared" si="20"/>
        <v>0.42578897459263321</v>
      </c>
      <c r="N145" s="14">
        <f t="shared" si="26"/>
        <v>16.062643583226443</v>
      </c>
      <c r="O145" s="14">
        <f t="shared" si="27"/>
        <v>-22.716598309280723</v>
      </c>
      <c r="P145" s="14">
        <f t="shared" si="21"/>
        <v>-26.657415093834608</v>
      </c>
      <c r="Q145" s="14">
        <f t="shared" si="22"/>
        <v>-13.01090018489824</v>
      </c>
    </row>
    <row r="146" spans="1:17" s="3" customFormat="1" ht="27">
      <c r="A146" s="56" t="s">
        <v>1316</v>
      </c>
      <c r="B146" s="17" t="s">
        <v>933</v>
      </c>
      <c r="C146" s="18" t="s">
        <v>934</v>
      </c>
      <c r="D146" s="57">
        <v>6582773</v>
      </c>
      <c r="E146" s="14">
        <f t="shared" si="28"/>
        <v>0.13141191012806092</v>
      </c>
      <c r="F146" s="13">
        <v>2266226</v>
      </c>
      <c r="G146" s="14">
        <f t="shared" si="23"/>
        <v>6.0547726699897747E-2</v>
      </c>
      <c r="H146" s="13">
        <v>1904252</v>
      </c>
      <c r="I146" s="14">
        <f t="shared" si="24"/>
        <v>4.6888027799756787E-2</v>
      </c>
      <c r="J146" s="15">
        <v>982321</v>
      </c>
      <c r="K146" s="16">
        <f t="shared" si="25"/>
        <v>2.729557431650213E-2</v>
      </c>
      <c r="L146" s="15">
        <v>1806280</v>
      </c>
      <c r="M146" s="16">
        <f t="shared" si="20"/>
        <v>6.6568742297898706E-2</v>
      </c>
      <c r="N146" s="14">
        <f t="shared" si="26"/>
        <v>190.47292723673633</v>
      </c>
      <c r="O146" s="14">
        <f t="shared" si="27"/>
        <v>19.008723635317175</v>
      </c>
      <c r="P146" s="14">
        <f t="shared" si="21"/>
        <v>93.852315078268717</v>
      </c>
      <c r="Q146" s="14">
        <f t="shared" si="22"/>
        <v>-45.616349624642915</v>
      </c>
    </row>
    <row r="147" spans="1:17" s="3" customFormat="1" ht="54">
      <c r="A147" s="56" t="s">
        <v>1317</v>
      </c>
      <c r="B147" s="17" t="s">
        <v>680</v>
      </c>
      <c r="C147" s="18" t="s">
        <v>681</v>
      </c>
      <c r="D147" s="57">
        <v>6546642</v>
      </c>
      <c r="E147" s="14">
        <f t="shared" si="28"/>
        <v>0.13069062690519467</v>
      </c>
      <c r="F147" s="13">
        <v>7025800</v>
      </c>
      <c r="G147" s="14">
        <f t="shared" si="23"/>
        <v>0.18771129545250193</v>
      </c>
      <c r="H147" s="13">
        <v>9057626</v>
      </c>
      <c r="I147" s="14">
        <f t="shared" si="24"/>
        <v>0.2230241689061111</v>
      </c>
      <c r="J147" s="15">
        <v>9915050</v>
      </c>
      <c r="K147" s="16">
        <f t="shared" si="25"/>
        <v>0.27550768448076995</v>
      </c>
      <c r="L147" s="15">
        <v>8616953</v>
      </c>
      <c r="M147" s="16">
        <f t="shared" si="20"/>
        <v>0.31756965899534134</v>
      </c>
      <c r="N147" s="14">
        <f t="shared" si="26"/>
        <v>-6.8199777961228616</v>
      </c>
      <c r="O147" s="14">
        <f t="shared" si="27"/>
        <v>-22.432213474038342</v>
      </c>
      <c r="P147" s="14">
        <f t="shared" si="21"/>
        <v>-8.6477022304476527</v>
      </c>
      <c r="Q147" s="14">
        <f t="shared" si="22"/>
        <v>15.064454918113166</v>
      </c>
    </row>
    <row r="148" spans="1:17" s="3" customFormat="1" ht="40.5">
      <c r="A148" s="56" t="s">
        <v>1318</v>
      </c>
      <c r="B148" s="17" t="s">
        <v>534</v>
      </c>
      <c r="C148" s="18" t="s">
        <v>535</v>
      </c>
      <c r="D148" s="57">
        <v>6291693</v>
      </c>
      <c r="E148" s="14">
        <f t="shared" si="28"/>
        <v>0.12560107952520161</v>
      </c>
      <c r="F148" s="13">
        <v>6428748</v>
      </c>
      <c r="G148" s="14">
        <f t="shared" si="23"/>
        <v>0.17175960249618275</v>
      </c>
      <c r="H148" s="13">
        <v>7531054</v>
      </c>
      <c r="I148" s="14">
        <f t="shared" si="24"/>
        <v>0.18543568252178258</v>
      </c>
      <c r="J148" s="15">
        <v>6725098</v>
      </c>
      <c r="K148" s="16">
        <f t="shared" si="25"/>
        <v>0.18686907054288754</v>
      </c>
      <c r="L148" s="15">
        <v>5555853</v>
      </c>
      <c r="M148" s="16">
        <f t="shared" si="20"/>
        <v>0.20475571151870553</v>
      </c>
      <c r="N148" s="14">
        <f t="shared" si="26"/>
        <v>-2.1319081102572381</v>
      </c>
      <c r="O148" s="14">
        <f t="shared" si="27"/>
        <v>-14.63680913720709</v>
      </c>
      <c r="P148" s="14">
        <f t="shared" si="21"/>
        <v>11.984301195313435</v>
      </c>
      <c r="Q148" s="14">
        <f t="shared" si="22"/>
        <v>21.045283235535567</v>
      </c>
    </row>
    <row r="149" spans="1:17" s="3" customFormat="1" ht="54">
      <c r="A149" s="56" t="s">
        <v>1319</v>
      </c>
      <c r="B149" s="17" t="s">
        <v>745</v>
      </c>
      <c r="C149" s="18" t="s">
        <v>746</v>
      </c>
      <c r="D149" s="57">
        <v>6142848</v>
      </c>
      <c r="E149" s="14">
        <f t="shared" si="28"/>
        <v>0.1226296865023811</v>
      </c>
      <c r="F149" s="13">
        <v>10622524</v>
      </c>
      <c r="G149" s="14">
        <f t="shared" si="23"/>
        <v>0.28380650474185037</v>
      </c>
      <c r="H149" s="13">
        <v>5983003</v>
      </c>
      <c r="I149" s="14">
        <f t="shared" si="24"/>
        <v>0.1473183228848011</v>
      </c>
      <c r="J149" s="15">
        <v>3759083</v>
      </c>
      <c r="K149" s="16">
        <f t="shared" si="25"/>
        <v>0.10445295314708712</v>
      </c>
      <c r="L149" s="15">
        <v>3871227</v>
      </c>
      <c r="M149" s="16">
        <f t="shared" si="20"/>
        <v>0.1426704124164955</v>
      </c>
      <c r="N149" s="14">
        <f t="shared" si="26"/>
        <v>-42.171483914745686</v>
      </c>
      <c r="O149" s="14">
        <f t="shared" si="27"/>
        <v>77.545022123505547</v>
      </c>
      <c r="P149" s="14">
        <f t="shared" si="21"/>
        <v>59.16123692932559</v>
      </c>
      <c r="Q149" s="14">
        <f t="shared" si="22"/>
        <v>-2.896859316180632</v>
      </c>
    </row>
    <row r="150" spans="1:17" s="3" customFormat="1" ht="27">
      <c r="A150" s="56" t="s">
        <v>1320</v>
      </c>
      <c r="B150" s="17" t="s">
        <v>867</v>
      </c>
      <c r="C150" s="18" t="s">
        <v>868</v>
      </c>
      <c r="D150" s="57">
        <v>6108528</v>
      </c>
      <c r="E150" s="14">
        <f t="shared" si="28"/>
        <v>0.12194455627601676</v>
      </c>
      <c r="F150" s="13">
        <v>4294548</v>
      </c>
      <c r="G150" s="14">
        <f t="shared" si="23"/>
        <v>0.11473927075392855</v>
      </c>
      <c r="H150" s="13">
        <v>3666998</v>
      </c>
      <c r="I150" s="14">
        <f t="shared" si="24"/>
        <v>9.0291780796686857E-2</v>
      </c>
      <c r="J150" s="15">
        <v>3012491</v>
      </c>
      <c r="K150" s="16">
        <f t="shared" si="25"/>
        <v>8.3707537524183862E-2</v>
      </c>
      <c r="L150" s="15">
        <v>3051722</v>
      </c>
      <c r="M150" s="16">
        <f t="shared" si="20"/>
        <v>0.11246833014971545</v>
      </c>
      <c r="N150" s="14">
        <f t="shared" si="26"/>
        <v>42.239136691451584</v>
      </c>
      <c r="O150" s="14">
        <f t="shared" si="27"/>
        <v>17.113453566105029</v>
      </c>
      <c r="P150" s="14">
        <f t="shared" si="21"/>
        <v>21.726438352844873</v>
      </c>
      <c r="Q150" s="14">
        <f t="shared" si="22"/>
        <v>-1.2855364938221765</v>
      </c>
    </row>
    <row r="151" spans="1:17" s="3" customFormat="1" ht="54">
      <c r="A151" s="56" t="s">
        <v>1321</v>
      </c>
      <c r="B151" s="17" t="s">
        <v>1049</v>
      </c>
      <c r="C151" s="18" t="s">
        <v>1050</v>
      </c>
      <c r="D151" s="57">
        <v>5987684</v>
      </c>
      <c r="E151" s="14">
        <f t="shared" si="28"/>
        <v>0.11953214727034159</v>
      </c>
      <c r="F151" s="13">
        <v>7496051</v>
      </c>
      <c r="G151" s="14">
        <f t="shared" si="23"/>
        <v>0.20027519200489943</v>
      </c>
      <c r="H151" s="13">
        <v>17747708</v>
      </c>
      <c r="I151" s="14">
        <f t="shared" si="24"/>
        <v>0.43699837315962692</v>
      </c>
      <c r="J151" s="15">
        <v>1056003</v>
      </c>
      <c r="K151" s="16">
        <f t="shared" si="25"/>
        <v>2.9342962600768178E-2</v>
      </c>
      <c r="L151" s="15">
        <v>1702877</v>
      </c>
      <c r="M151" s="16">
        <f t="shared" si="20"/>
        <v>6.2757922458322554E-2</v>
      </c>
      <c r="N151" s="14">
        <f t="shared" si="26"/>
        <v>-20.122154985338277</v>
      </c>
      <c r="O151" s="14">
        <f t="shared" si="27"/>
        <v>-57.76327286881213</v>
      </c>
      <c r="P151" s="14">
        <f t="shared" si="21"/>
        <v>1580.64939209453</v>
      </c>
      <c r="Q151" s="14">
        <f t="shared" si="22"/>
        <v>-37.987124143434905</v>
      </c>
    </row>
    <row r="152" spans="1:17" s="3" customFormat="1" ht="54">
      <c r="A152" s="56" t="s">
        <v>1322</v>
      </c>
      <c r="B152" s="17" t="s">
        <v>1017</v>
      </c>
      <c r="C152" s="18" t="s">
        <v>1018</v>
      </c>
      <c r="D152" s="57">
        <v>5839638</v>
      </c>
      <c r="E152" s="14">
        <f t="shared" si="28"/>
        <v>0.1165767046860661</v>
      </c>
      <c r="F152" s="13">
        <v>2009436</v>
      </c>
      <c r="G152" s="14">
        <f t="shared" si="23"/>
        <v>5.3686958736214187E-2</v>
      </c>
      <c r="H152" s="13">
        <v>2724557</v>
      </c>
      <c r="I152" s="14">
        <f t="shared" si="24"/>
        <v>6.7086238774081347E-2</v>
      </c>
      <c r="J152" s="15">
        <v>2230781</v>
      </c>
      <c r="K152" s="16">
        <f t="shared" si="25"/>
        <v>6.1986304445635326E-2</v>
      </c>
      <c r="L152" s="15">
        <v>2249698</v>
      </c>
      <c r="M152" s="16">
        <f t="shared" si="20"/>
        <v>8.2910493616769346E-2</v>
      </c>
      <c r="N152" s="14">
        <f t="shared" si="26"/>
        <v>190.6107982538384</v>
      </c>
      <c r="O152" s="14">
        <f t="shared" si="27"/>
        <v>-26.247239459479104</v>
      </c>
      <c r="P152" s="14">
        <f t="shared" si="21"/>
        <v>22.13466942743371</v>
      </c>
      <c r="Q152" s="14">
        <f t="shared" si="22"/>
        <v>-0.84086841878332108</v>
      </c>
    </row>
    <row r="153" spans="1:17" s="3" customFormat="1" ht="54">
      <c r="A153" s="56" t="s">
        <v>1323</v>
      </c>
      <c r="B153" s="17" t="s">
        <v>925</v>
      </c>
      <c r="C153" s="18" t="s">
        <v>926</v>
      </c>
      <c r="D153" s="57">
        <v>5763682</v>
      </c>
      <c r="E153" s="14">
        <f t="shared" si="28"/>
        <v>0.11506039491119052</v>
      </c>
      <c r="F153" s="13">
        <v>5188682</v>
      </c>
      <c r="G153" s="14">
        <f t="shared" si="23"/>
        <v>0.1386282302244696</v>
      </c>
      <c r="H153" s="13">
        <v>6529494</v>
      </c>
      <c r="I153" s="14">
        <f t="shared" si="24"/>
        <v>0.16077446482416463</v>
      </c>
      <c r="J153" s="15">
        <v>4840254</v>
      </c>
      <c r="K153" s="16">
        <f t="shared" si="25"/>
        <v>0.13449525436974949</v>
      </c>
      <c r="L153" s="15">
        <v>3926709</v>
      </c>
      <c r="M153" s="16">
        <f t="shared" si="20"/>
        <v>0.14471514909086053</v>
      </c>
      <c r="N153" s="14">
        <f t="shared" si="26"/>
        <v>11.081812298383289</v>
      </c>
      <c r="O153" s="14">
        <f t="shared" si="27"/>
        <v>-20.534699932337787</v>
      </c>
      <c r="P153" s="14">
        <f t="shared" si="21"/>
        <v>34.899821373010589</v>
      </c>
      <c r="Q153" s="14">
        <f t="shared" si="22"/>
        <v>23.264901982805448</v>
      </c>
    </row>
    <row r="154" spans="1:17" s="3" customFormat="1" ht="40.5">
      <c r="A154" s="56" t="s">
        <v>1324</v>
      </c>
      <c r="B154" s="17" t="s">
        <v>620</v>
      </c>
      <c r="C154" s="18" t="s">
        <v>621</v>
      </c>
      <c r="D154" s="57">
        <v>5568752</v>
      </c>
      <c r="E154" s="14">
        <f t="shared" si="28"/>
        <v>0.11116900694425579</v>
      </c>
      <c r="F154" s="13">
        <v>3998266</v>
      </c>
      <c r="G154" s="14">
        <f t="shared" si="23"/>
        <v>0.10682337818094638</v>
      </c>
      <c r="H154" s="13">
        <v>6119243</v>
      </c>
      <c r="I154" s="14">
        <f t="shared" si="24"/>
        <v>0.15067293399059953</v>
      </c>
      <c r="J154" s="15">
        <v>7033071</v>
      </c>
      <c r="K154" s="16">
        <f t="shared" si="25"/>
        <v>0.19542666007724149</v>
      </c>
      <c r="L154" s="15">
        <v>7597990</v>
      </c>
      <c r="M154" s="16">
        <f t="shared" si="20"/>
        <v>0.28001674064486759</v>
      </c>
      <c r="N154" s="14">
        <f t="shared" si="26"/>
        <v>39.279177523456418</v>
      </c>
      <c r="O154" s="14">
        <f t="shared" si="27"/>
        <v>-34.660774216680068</v>
      </c>
      <c r="P154" s="14">
        <f t="shared" si="21"/>
        <v>-12.993299797485337</v>
      </c>
      <c r="Q154" s="14">
        <f t="shared" si="22"/>
        <v>-7.435111128074662</v>
      </c>
    </row>
    <row r="155" spans="1:17" s="3" customFormat="1">
      <c r="A155" s="56" t="s">
        <v>1325</v>
      </c>
      <c r="B155" s="17" t="s">
        <v>1326</v>
      </c>
      <c r="C155" s="18" t="s">
        <v>1327</v>
      </c>
      <c r="D155" s="57">
        <v>5562188</v>
      </c>
      <c r="E155" s="14">
        <f t="shared" si="28"/>
        <v>0.11103796979956303</v>
      </c>
      <c r="F155" s="13">
        <v>2705317</v>
      </c>
      <c r="G155" s="14">
        <f t="shared" si="23"/>
        <v>7.2279108241008305E-2</v>
      </c>
      <c r="H155" s="13">
        <v>2422642</v>
      </c>
      <c r="I155" s="14">
        <f t="shared" si="24"/>
        <v>5.9652244264340216E-2</v>
      </c>
      <c r="J155" s="15">
        <v>2088536</v>
      </c>
      <c r="K155" s="16">
        <f t="shared" si="25"/>
        <v>5.8033768595693355E-2</v>
      </c>
      <c r="L155" s="15">
        <v>1735467</v>
      </c>
      <c r="M155" s="16">
        <f t="shared" si="20"/>
        <v>6.3958996107750396E-2</v>
      </c>
      <c r="N155" s="14">
        <f t="shared" si="26"/>
        <v>105.60207916484464</v>
      </c>
      <c r="O155" s="14">
        <f t="shared" si="27"/>
        <v>11.668046702731976</v>
      </c>
      <c r="P155" s="14">
        <f t="shared" si="21"/>
        <v>15.997138665553289</v>
      </c>
      <c r="Q155" s="14">
        <f t="shared" si="22"/>
        <v>20.344322306330227</v>
      </c>
    </row>
    <row r="156" spans="1:17" s="3" customFormat="1" ht="54">
      <c r="A156" s="56" t="s">
        <v>1328</v>
      </c>
      <c r="B156" s="17" t="s">
        <v>226</v>
      </c>
      <c r="C156" s="18" t="s">
        <v>227</v>
      </c>
      <c r="D156" s="57">
        <v>5477783</v>
      </c>
      <c r="E156" s="14">
        <f t="shared" si="28"/>
        <v>0.10935299262134968</v>
      </c>
      <c r="F156" s="13">
        <v>3961940</v>
      </c>
      <c r="G156" s="14">
        <f t="shared" si="23"/>
        <v>0.10585284094410394</v>
      </c>
      <c r="H156" s="13">
        <v>1719802</v>
      </c>
      <c r="I156" s="14">
        <f t="shared" si="24"/>
        <v>4.2346351210909752E-2</v>
      </c>
      <c r="J156" s="15">
        <v>721017</v>
      </c>
      <c r="K156" s="16">
        <f t="shared" si="25"/>
        <v>2.0034767766301868E-2</v>
      </c>
      <c r="L156" s="15">
        <v>617987</v>
      </c>
      <c r="M156" s="16">
        <f t="shared" si="20"/>
        <v>2.2775326829977374E-2</v>
      </c>
      <c r="N156" s="14">
        <f t="shared" si="26"/>
        <v>38.260120042201542</v>
      </c>
      <c r="O156" s="14">
        <f t="shared" si="27"/>
        <v>130.37186838950066</v>
      </c>
      <c r="P156" s="14">
        <f t="shared" si="21"/>
        <v>138.52447307067655</v>
      </c>
      <c r="Q156" s="14">
        <f t="shared" si="22"/>
        <v>16.671871738402263</v>
      </c>
    </row>
    <row r="157" spans="1:17" s="3" customFormat="1" ht="54">
      <c r="A157" s="56" t="s">
        <v>1329</v>
      </c>
      <c r="B157" s="17" t="s">
        <v>448</v>
      </c>
      <c r="C157" s="18" t="s">
        <v>449</v>
      </c>
      <c r="D157" s="57">
        <v>5431540</v>
      </c>
      <c r="E157" s="14">
        <f t="shared" si="28"/>
        <v>0.10842984352292992</v>
      </c>
      <c r="F157" s="13">
        <v>4535642</v>
      </c>
      <c r="G157" s="14">
        <f t="shared" si="23"/>
        <v>0.12118068199048887</v>
      </c>
      <c r="H157" s="13">
        <v>4505054</v>
      </c>
      <c r="I157" s="14">
        <f t="shared" si="24"/>
        <v>0.11092707120244878</v>
      </c>
      <c r="J157" s="15">
        <v>4197959</v>
      </c>
      <c r="K157" s="16">
        <f t="shared" si="25"/>
        <v>0.11664792044772428</v>
      </c>
      <c r="L157" s="15">
        <v>3696088</v>
      </c>
      <c r="M157" s="16">
        <f t="shared" si="20"/>
        <v>0.13621583009409163</v>
      </c>
      <c r="N157" s="14">
        <f t="shared" si="26"/>
        <v>19.75239668386526</v>
      </c>
      <c r="O157" s="14">
        <f t="shared" si="27"/>
        <v>0.6789707737132562</v>
      </c>
      <c r="P157" s="14">
        <f t="shared" si="21"/>
        <v>7.3153406214781986</v>
      </c>
      <c r="Q157" s="14">
        <f t="shared" si="22"/>
        <v>13.578437526379242</v>
      </c>
    </row>
    <row r="158" spans="1:17" s="3" customFormat="1" ht="27">
      <c r="A158" s="56" t="s">
        <v>1330</v>
      </c>
      <c r="B158" s="17" t="s">
        <v>805</v>
      </c>
      <c r="C158" s="18" t="s">
        <v>806</v>
      </c>
      <c r="D158" s="57">
        <v>5421290</v>
      </c>
      <c r="E158" s="14">
        <f t="shared" si="28"/>
        <v>0.10822522275310957</v>
      </c>
      <c r="F158" s="13">
        <v>3972574</v>
      </c>
      <c r="G158" s="14">
        <f t="shared" si="23"/>
        <v>0.10613695405803288</v>
      </c>
      <c r="H158" s="13">
        <v>5391277</v>
      </c>
      <c r="I158" s="14">
        <f t="shared" si="24"/>
        <v>0.13274836831059617</v>
      </c>
      <c r="J158" s="15">
        <v>4150952</v>
      </c>
      <c r="K158" s="16">
        <f t="shared" si="25"/>
        <v>0.11534174551926829</v>
      </c>
      <c r="L158" s="15">
        <v>4107542</v>
      </c>
      <c r="M158" s="16">
        <f t="shared" si="20"/>
        <v>0.15137957840190638</v>
      </c>
      <c r="N158" s="14">
        <f t="shared" si="26"/>
        <v>36.467942447390534</v>
      </c>
      <c r="O158" s="14">
        <f t="shared" si="27"/>
        <v>-26.314785903228493</v>
      </c>
      <c r="P158" s="14">
        <f t="shared" si="21"/>
        <v>29.880494884065151</v>
      </c>
      <c r="Q158" s="14">
        <f t="shared" si="22"/>
        <v>1.0568364243141033</v>
      </c>
    </row>
    <row r="159" spans="1:17" s="3" customFormat="1" ht="40.5">
      <c r="A159" s="56" t="s">
        <v>1331</v>
      </c>
      <c r="B159" s="17" t="s">
        <v>142</v>
      </c>
      <c r="C159" s="18" t="s">
        <v>143</v>
      </c>
      <c r="D159" s="57">
        <v>5346120</v>
      </c>
      <c r="E159" s="14">
        <f t="shared" si="28"/>
        <v>0.10672460389775389</v>
      </c>
      <c r="F159" s="13">
        <v>4783611</v>
      </c>
      <c r="G159" s="14">
        <f t="shared" si="23"/>
        <v>0.127805775534578</v>
      </c>
      <c r="H159" s="13">
        <v>2694988</v>
      </c>
      <c r="I159" s="14">
        <f t="shared" si="24"/>
        <v>6.635816701991698E-2</v>
      </c>
      <c r="J159" s="15">
        <v>2436639</v>
      </c>
      <c r="K159" s="16">
        <f t="shared" si="25"/>
        <v>6.7706443114814233E-2</v>
      </c>
      <c r="L159" s="15">
        <v>2909391</v>
      </c>
      <c r="M159" s="16">
        <f t="shared" si="20"/>
        <v>0.1072228556607092</v>
      </c>
      <c r="N159" s="14">
        <f t="shared" si="26"/>
        <v>11.759087434158003</v>
      </c>
      <c r="O159" s="14">
        <f t="shared" si="27"/>
        <v>77.500270873191283</v>
      </c>
      <c r="P159" s="14">
        <f t="shared" si="21"/>
        <v>10.602678525624846</v>
      </c>
      <c r="Q159" s="14">
        <f t="shared" si="22"/>
        <v>-16.249173796165589</v>
      </c>
    </row>
    <row r="160" spans="1:17" s="3" customFormat="1" ht="54">
      <c r="A160" s="56" t="s">
        <v>1332</v>
      </c>
      <c r="B160" s="17" t="s">
        <v>140</v>
      </c>
      <c r="C160" s="18" t="s">
        <v>141</v>
      </c>
      <c r="D160" s="57">
        <v>5330538</v>
      </c>
      <c r="E160" s="14">
        <f t="shared" si="28"/>
        <v>0.10641354040162308</v>
      </c>
      <c r="F160" s="13">
        <v>3625790</v>
      </c>
      <c r="G160" s="14">
        <f t="shared" si="23"/>
        <v>9.6871778009440482E-2</v>
      </c>
      <c r="H160" s="13">
        <v>3811219</v>
      </c>
      <c r="I160" s="14">
        <f t="shared" si="24"/>
        <v>9.3842906518129571E-2</v>
      </c>
      <c r="J160" s="15">
        <v>4094694</v>
      </c>
      <c r="K160" s="16">
        <f t="shared" si="25"/>
        <v>0.11377851474246746</v>
      </c>
      <c r="L160" s="15">
        <v>2770212</v>
      </c>
      <c r="M160" s="16">
        <f t="shared" si="20"/>
        <v>0.10209354515277065</v>
      </c>
      <c r="N160" s="14">
        <f t="shared" si="26"/>
        <v>47.017284509031136</v>
      </c>
      <c r="O160" s="14">
        <f t="shared" si="27"/>
        <v>-4.8653462317437022</v>
      </c>
      <c r="P160" s="14">
        <f t="shared" si="21"/>
        <v>-6.9229837443286364</v>
      </c>
      <c r="Q160" s="14">
        <f t="shared" si="22"/>
        <v>47.811575431772006</v>
      </c>
    </row>
    <row r="161" spans="1:17" s="3" customFormat="1" ht="54">
      <c r="A161" s="56" t="s">
        <v>1333</v>
      </c>
      <c r="B161" s="17" t="s">
        <v>300</v>
      </c>
      <c r="C161" s="18" t="s">
        <v>301</v>
      </c>
      <c r="D161" s="57">
        <v>5213191</v>
      </c>
      <c r="E161" s="14">
        <f t="shared" si="28"/>
        <v>0.10407094201371003</v>
      </c>
      <c r="F161" s="13">
        <v>2704445</v>
      </c>
      <c r="G161" s="14">
        <f t="shared" si="23"/>
        <v>7.2255810645057011E-2</v>
      </c>
      <c r="H161" s="13">
        <v>2376747</v>
      </c>
      <c r="I161" s="14">
        <f t="shared" si="24"/>
        <v>5.8522180577459573E-2</v>
      </c>
      <c r="J161" s="15">
        <v>2912909</v>
      </c>
      <c r="K161" s="16">
        <f t="shared" si="25"/>
        <v>8.0940470667641123E-2</v>
      </c>
      <c r="L161" s="15">
        <v>2516787</v>
      </c>
      <c r="M161" s="16">
        <f t="shared" si="20"/>
        <v>9.2753806287896451E-2</v>
      </c>
      <c r="N161" s="14">
        <f t="shared" si="26"/>
        <v>92.763801815159866</v>
      </c>
      <c r="O161" s="14">
        <f t="shared" si="27"/>
        <v>13.78766860755478</v>
      </c>
      <c r="P161" s="14">
        <f t="shared" si="21"/>
        <v>-18.406410910879814</v>
      </c>
      <c r="Q161" s="14">
        <f t="shared" si="22"/>
        <v>15.739194457059735</v>
      </c>
    </row>
    <row r="162" spans="1:17" s="3" customFormat="1" ht="54">
      <c r="A162" s="56" t="s">
        <v>1334</v>
      </c>
      <c r="B162" s="17" t="s">
        <v>368</v>
      </c>
      <c r="C162" s="18" t="s">
        <v>369</v>
      </c>
      <c r="D162" s="57">
        <v>5190679</v>
      </c>
      <c r="E162" s="14">
        <f t="shared" si="28"/>
        <v>0.10362153491417873</v>
      </c>
      <c r="F162" s="13">
        <v>4127728</v>
      </c>
      <c r="G162" s="14">
        <f t="shared" si="23"/>
        <v>0.11028226965691662</v>
      </c>
      <c r="H162" s="13">
        <v>7183153</v>
      </c>
      <c r="I162" s="14">
        <f t="shared" si="24"/>
        <v>0.1768693836498039</v>
      </c>
      <c r="J162" s="15">
        <v>5854146</v>
      </c>
      <c r="K162" s="16">
        <f t="shared" si="25"/>
        <v>0.1626680863003577</v>
      </c>
      <c r="L162" s="15">
        <v>4609615</v>
      </c>
      <c r="M162" s="16">
        <f t="shared" si="20"/>
        <v>0.16988300431136277</v>
      </c>
      <c r="N162" s="14">
        <f t="shared" si="26"/>
        <v>25.751478779609506</v>
      </c>
      <c r="O162" s="14">
        <f t="shared" si="27"/>
        <v>-42.535986634281628</v>
      </c>
      <c r="P162" s="14">
        <f t="shared" si="21"/>
        <v>22.701979076025776</v>
      </c>
      <c r="Q162" s="14">
        <f t="shared" si="22"/>
        <v>26.998588819239785</v>
      </c>
    </row>
    <row r="163" spans="1:17" s="3" customFormat="1" ht="54">
      <c r="A163" s="56" t="s">
        <v>1335</v>
      </c>
      <c r="B163" s="17" t="s">
        <v>398</v>
      </c>
      <c r="C163" s="18" t="s">
        <v>399</v>
      </c>
      <c r="D163" s="57">
        <v>5172907</v>
      </c>
      <c r="E163" s="14">
        <f t="shared" si="28"/>
        <v>0.10326675244381314</v>
      </c>
      <c r="F163" s="13">
        <v>4341245</v>
      </c>
      <c r="G163" s="14">
        <f t="shared" si="23"/>
        <v>0.11598689442151737</v>
      </c>
      <c r="H163" s="13">
        <v>4563709</v>
      </c>
      <c r="I163" s="14">
        <f t="shared" si="24"/>
        <v>0.11237132189542154</v>
      </c>
      <c r="J163" s="15">
        <v>3231208</v>
      </c>
      <c r="K163" s="16">
        <f t="shared" si="25"/>
        <v>8.978498687911203E-2</v>
      </c>
      <c r="L163" s="15">
        <v>3220374</v>
      </c>
      <c r="M163" s="16">
        <f t="shared" si="20"/>
        <v>0.11868384021793589</v>
      </c>
      <c r="N163" s="14">
        <f t="shared" si="26"/>
        <v>19.157223331095111</v>
      </c>
      <c r="O163" s="14">
        <f t="shared" si="27"/>
        <v>-4.8746315770790822</v>
      </c>
      <c r="P163" s="14">
        <f t="shared" si="21"/>
        <v>41.238477993369663</v>
      </c>
      <c r="Q163" s="14">
        <f t="shared" si="22"/>
        <v>0.33642055239546714</v>
      </c>
    </row>
    <row r="164" spans="1:17" s="3" customFormat="1" ht="54">
      <c r="A164" s="56" t="s">
        <v>1336</v>
      </c>
      <c r="B164" s="17" t="s">
        <v>903</v>
      </c>
      <c r="C164" s="18" t="s">
        <v>904</v>
      </c>
      <c r="D164" s="57">
        <v>5172896</v>
      </c>
      <c r="E164" s="14">
        <f t="shared" si="28"/>
        <v>0.10326653285079188</v>
      </c>
      <c r="F164" s="13">
        <v>5329906</v>
      </c>
      <c r="G164" s="14">
        <f t="shared" si="23"/>
        <v>0.14240137207151679</v>
      </c>
      <c r="H164" s="13">
        <v>9957259</v>
      </c>
      <c r="I164" s="14">
        <f t="shared" si="24"/>
        <v>0.24517565784432863</v>
      </c>
      <c r="J164" s="15">
        <v>8747273</v>
      </c>
      <c r="K164" s="16">
        <f t="shared" si="25"/>
        <v>0.24305887814495722</v>
      </c>
      <c r="L164" s="15">
        <v>8453202</v>
      </c>
      <c r="M164" s="16">
        <f t="shared" si="20"/>
        <v>0.31153477065022139</v>
      </c>
      <c r="N164" s="14">
        <f t="shared" si="26"/>
        <v>-2.945830564366426</v>
      </c>
      <c r="O164" s="14">
        <f t="shared" si="27"/>
        <v>-46.472156644715177</v>
      </c>
      <c r="P164" s="14">
        <f t="shared" si="21"/>
        <v>13.832722495342264</v>
      </c>
      <c r="Q164" s="14">
        <f t="shared" si="22"/>
        <v>3.4788119342232684</v>
      </c>
    </row>
    <row r="165" spans="1:17" s="3" customFormat="1" ht="54">
      <c r="A165" s="56" t="s">
        <v>1337</v>
      </c>
      <c r="B165" s="17" t="s">
        <v>42</v>
      </c>
      <c r="C165" s="18" t="s">
        <v>43</v>
      </c>
      <c r="D165" s="57">
        <v>5116103</v>
      </c>
      <c r="E165" s="14">
        <f t="shared" si="28"/>
        <v>0.10213277408197166</v>
      </c>
      <c r="F165" s="13">
        <v>3834867</v>
      </c>
      <c r="G165" s="14">
        <f t="shared" si="23"/>
        <v>0.10245777740016079</v>
      </c>
      <c r="H165" s="13">
        <v>4203662</v>
      </c>
      <c r="I165" s="14">
        <f t="shared" si="24"/>
        <v>0.10350595442030845</v>
      </c>
      <c r="J165" s="15">
        <v>3456998</v>
      </c>
      <c r="K165" s="16">
        <f t="shared" si="25"/>
        <v>9.6058972393951905E-2</v>
      </c>
      <c r="L165" s="15">
        <v>3544875</v>
      </c>
      <c r="M165" s="16">
        <f t="shared" si="20"/>
        <v>0.13064301788939903</v>
      </c>
      <c r="N165" s="14">
        <f t="shared" si="26"/>
        <v>33.410180848514436</v>
      </c>
      <c r="O165" s="14">
        <f t="shared" si="27"/>
        <v>-8.7731839524681092</v>
      </c>
      <c r="P165" s="14">
        <f t="shared" si="21"/>
        <v>21.598624008460522</v>
      </c>
      <c r="Q165" s="14">
        <f t="shared" si="22"/>
        <v>-2.4789872703550899</v>
      </c>
    </row>
    <row r="166" spans="1:17" s="3" customFormat="1" ht="54">
      <c r="A166" s="56" t="s">
        <v>1338</v>
      </c>
      <c r="B166" s="17" t="s">
        <v>857</v>
      </c>
      <c r="C166" s="18" t="s">
        <v>858</v>
      </c>
      <c r="D166" s="57">
        <v>5105497</v>
      </c>
      <c r="E166" s="14">
        <f t="shared" si="28"/>
        <v>0.10192104648346291</v>
      </c>
      <c r="F166" s="13">
        <v>3743573</v>
      </c>
      <c r="G166" s="14">
        <f t="shared" si="23"/>
        <v>0.10001863666073742</v>
      </c>
      <c r="H166" s="13">
        <v>3491077</v>
      </c>
      <c r="I166" s="14">
        <f t="shared" si="24"/>
        <v>8.59601121212379E-2</v>
      </c>
      <c r="J166" s="15">
        <v>3059105</v>
      </c>
      <c r="K166" s="16">
        <f t="shared" si="25"/>
        <v>8.5002792233377117E-2</v>
      </c>
      <c r="L166" s="15">
        <v>2527705</v>
      </c>
      <c r="M166" s="16">
        <f t="shared" si="20"/>
        <v>9.3156178859373995E-2</v>
      </c>
      <c r="N166" s="14">
        <f t="shared" si="26"/>
        <v>36.380324358574015</v>
      </c>
      <c r="O166" s="14">
        <f t="shared" si="27"/>
        <v>7.2326104523045469</v>
      </c>
      <c r="P166" s="14">
        <f t="shared" si="21"/>
        <v>14.120862147588918</v>
      </c>
      <c r="Q166" s="14">
        <f t="shared" si="22"/>
        <v>21.023022860658187</v>
      </c>
    </row>
    <row r="167" spans="1:17" s="3" customFormat="1" ht="40.5">
      <c r="A167" s="56" t="s">
        <v>1339</v>
      </c>
      <c r="B167" s="17" t="s">
        <v>993</v>
      </c>
      <c r="C167" s="18" t="s">
        <v>994</v>
      </c>
      <c r="D167" s="57">
        <v>5083189</v>
      </c>
      <c r="E167" s="14">
        <f t="shared" si="28"/>
        <v>0.1014757118363261</v>
      </c>
      <c r="F167" s="13">
        <v>3979207</v>
      </c>
      <c r="G167" s="14">
        <f t="shared" si="23"/>
        <v>0.10631417074833667</v>
      </c>
      <c r="H167" s="13">
        <v>3497914</v>
      </c>
      <c r="I167" s="14">
        <f t="shared" si="24"/>
        <v>8.6128458246680833E-2</v>
      </c>
      <c r="J167" s="15">
        <v>3047948</v>
      </c>
      <c r="K167" s="16">
        <f t="shared" si="25"/>
        <v>8.4692774710948895E-2</v>
      </c>
      <c r="L167" s="15">
        <v>1393357</v>
      </c>
      <c r="M167" s="16">
        <f t="shared" si="20"/>
        <v>5.1350855383425188E-2</v>
      </c>
      <c r="N167" s="14">
        <f t="shared" si="26"/>
        <v>27.743769047450915</v>
      </c>
      <c r="O167" s="14">
        <f t="shared" si="27"/>
        <v>13.759429191226543</v>
      </c>
      <c r="P167" s="14">
        <f t="shared" si="21"/>
        <v>14.762915902764746</v>
      </c>
      <c r="Q167" s="14">
        <f t="shared" si="22"/>
        <v>118.74853321869412</v>
      </c>
    </row>
    <row r="168" spans="1:17" s="3" customFormat="1" ht="54">
      <c r="A168" s="56" t="s">
        <v>1340</v>
      </c>
      <c r="B168" s="17" t="s">
        <v>1341</v>
      </c>
      <c r="C168" s="18" t="s">
        <v>1342</v>
      </c>
      <c r="D168" s="57">
        <v>5031907</v>
      </c>
      <c r="E168" s="14">
        <f t="shared" si="28"/>
        <v>0.10045196917116246</v>
      </c>
      <c r="F168" s="13">
        <v>2136681</v>
      </c>
      <c r="G168" s="14">
        <f t="shared" si="23"/>
        <v>5.7086617677523877E-2</v>
      </c>
      <c r="H168" s="13">
        <v>2271621</v>
      </c>
      <c r="I168" s="14">
        <f t="shared" si="24"/>
        <v>5.5933683461281025E-2</v>
      </c>
      <c r="J168" s="15">
        <v>2431926</v>
      </c>
      <c r="K168" s="16">
        <f t="shared" si="25"/>
        <v>6.757548384411384E-2</v>
      </c>
      <c r="L168" s="15">
        <v>2579644</v>
      </c>
      <c r="M168" s="16">
        <f t="shared" si="20"/>
        <v>9.5070341617202542E-2</v>
      </c>
      <c r="N168" s="14">
        <f t="shared" si="26"/>
        <v>135.50108790221844</v>
      </c>
      <c r="O168" s="14">
        <f t="shared" si="27"/>
        <v>-5.940251476808851</v>
      </c>
      <c r="P168" s="14">
        <f t="shared" si="21"/>
        <v>-6.5916890563281942</v>
      </c>
      <c r="Q168" s="14">
        <f t="shared" si="22"/>
        <v>-5.7262940157634157</v>
      </c>
    </row>
    <row r="169" spans="1:17" s="3" customFormat="1">
      <c r="A169" s="56" t="s">
        <v>1343</v>
      </c>
      <c r="B169" s="17" t="s">
        <v>468</v>
      </c>
      <c r="C169" s="18" t="s">
        <v>469</v>
      </c>
      <c r="D169" s="57">
        <v>5021927</v>
      </c>
      <c r="E169" s="14">
        <f t="shared" si="28"/>
        <v>0.1002527384118642</v>
      </c>
      <c r="F169" s="13">
        <v>1750012</v>
      </c>
      <c r="G169" s="14">
        <f t="shared" si="23"/>
        <v>4.6755817070998858E-2</v>
      </c>
      <c r="H169" s="13">
        <v>1153261</v>
      </c>
      <c r="I169" s="14">
        <f t="shared" si="24"/>
        <v>2.8396522008838805E-2</v>
      </c>
      <c r="J169" s="15">
        <v>661450</v>
      </c>
      <c r="K169" s="16">
        <f t="shared" si="25"/>
        <v>1.8379590410517878E-2</v>
      </c>
      <c r="L169" s="15">
        <v>910774</v>
      </c>
      <c r="M169" s="16">
        <f t="shared" si="20"/>
        <v>3.3565715004111429E-2</v>
      </c>
      <c r="N169" s="14">
        <f t="shared" si="26"/>
        <v>186.96528938087283</v>
      </c>
      <c r="O169" s="14">
        <f t="shared" si="27"/>
        <v>51.744661442639611</v>
      </c>
      <c r="P169" s="14">
        <f t="shared" si="21"/>
        <v>74.353465870436168</v>
      </c>
      <c r="Q169" s="14">
        <f t="shared" si="22"/>
        <v>-27.374958002753704</v>
      </c>
    </row>
    <row r="170" spans="1:17" s="3" customFormat="1" ht="54">
      <c r="A170" s="56" t="s">
        <v>1344</v>
      </c>
      <c r="B170" s="17" t="s">
        <v>154</v>
      </c>
      <c r="C170" s="18" t="s">
        <v>155</v>
      </c>
      <c r="D170" s="57">
        <v>4900859</v>
      </c>
      <c r="E170" s="14">
        <f t="shared" si="28"/>
        <v>9.7835857693755884E-2</v>
      </c>
      <c r="F170" s="13">
        <v>2696892</v>
      </c>
      <c r="G170" s="14">
        <f t="shared" si="23"/>
        <v>7.2054013922327534E-2</v>
      </c>
      <c r="H170" s="13">
        <v>2548668</v>
      </c>
      <c r="I170" s="14">
        <f t="shared" si="24"/>
        <v>6.2755358028428243E-2</v>
      </c>
      <c r="J170" s="15">
        <v>2440111</v>
      </c>
      <c r="K170" s="16">
        <f t="shared" si="25"/>
        <v>6.7802918945043755E-2</v>
      </c>
      <c r="L170" s="15">
        <v>1667644</v>
      </c>
      <c r="M170" s="16">
        <f t="shared" si="20"/>
        <v>6.1459443541774801E-2</v>
      </c>
      <c r="N170" s="14">
        <f t="shared" si="26"/>
        <v>81.722479061082169</v>
      </c>
      <c r="O170" s="14">
        <f t="shared" si="27"/>
        <v>5.815743753207558</v>
      </c>
      <c r="P170" s="14">
        <f t="shared" si="21"/>
        <v>4.4488549906131318</v>
      </c>
      <c r="Q170" s="14">
        <f t="shared" si="22"/>
        <v>46.320857449191791</v>
      </c>
    </row>
    <row r="171" spans="1:17" s="3" customFormat="1" ht="40.5">
      <c r="A171" s="56" t="s">
        <v>1345</v>
      </c>
      <c r="B171" s="17" t="s">
        <v>769</v>
      </c>
      <c r="C171" s="18" t="s">
        <v>770</v>
      </c>
      <c r="D171" s="57">
        <v>4879597</v>
      </c>
      <c r="E171" s="14">
        <f t="shared" si="28"/>
        <v>9.7411404346641708E-2</v>
      </c>
      <c r="F171" s="13">
        <v>2337455</v>
      </c>
      <c r="G171" s="14">
        <f t="shared" si="23"/>
        <v>6.2450782275602475E-2</v>
      </c>
      <c r="H171" s="13">
        <v>1851905</v>
      </c>
      <c r="I171" s="14">
        <f t="shared" si="24"/>
        <v>4.5599097767789448E-2</v>
      </c>
      <c r="J171" s="15">
        <v>1230374</v>
      </c>
      <c r="K171" s="16">
        <f t="shared" si="25"/>
        <v>3.418817774850786E-2</v>
      </c>
      <c r="L171" s="15">
        <v>722013</v>
      </c>
      <c r="M171" s="16">
        <f t="shared" si="20"/>
        <v>2.6609106745760756E-2</v>
      </c>
      <c r="N171" s="14">
        <f t="shared" si="26"/>
        <v>108.75683168232116</v>
      </c>
      <c r="O171" s="14">
        <f t="shared" si="27"/>
        <v>26.218947516206288</v>
      </c>
      <c r="P171" s="14">
        <f t="shared" si="21"/>
        <v>50.515615577052181</v>
      </c>
      <c r="Q171" s="14">
        <f t="shared" si="22"/>
        <v>70.408843054072435</v>
      </c>
    </row>
    <row r="172" spans="1:17" s="3" customFormat="1" ht="54">
      <c r="A172" s="56" t="s">
        <v>1346</v>
      </c>
      <c r="B172" s="17" t="s">
        <v>480</v>
      </c>
      <c r="C172" s="18" t="s">
        <v>481</v>
      </c>
      <c r="D172" s="57">
        <v>4741135</v>
      </c>
      <c r="E172" s="14">
        <f t="shared" si="28"/>
        <v>9.4647287172898734E-2</v>
      </c>
      <c r="F172" s="13">
        <v>2215237</v>
      </c>
      <c r="G172" s="14">
        <f t="shared" si="23"/>
        <v>5.918543183755786E-2</v>
      </c>
      <c r="H172" s="13">
        <v>2150461</v>
      </c>
      <c r="I172" s="14">
        <f t="shared" si="24"/>
        <v>5.295038427177326E-2</v>
      </c>
      <c r="J172" s="15">
        <v>1174149</v>
      </c>
      <c r="K172" s="16">
        <f t="shared" si="25"/>
        <v>3.2625863936683284E-2</v>
      </c>
      <c r="L172" s="15">
        <v>591208</v>
      </c>
      <c r="M172" s="16">
        <f t="shared" si="20"/>
        <v>2.1788412093615664E-2</v>
      </c>
      <c r="N172" s="14">
        <f t="shared" si="26"/>
        <v>114.02382679595908</v>
      </c>
      <c r="O172" s="14">
        <f t="shared" si="27"/>
        <v>3.012191339438381</v>
      </c>
      <c r="P172" s="14">
        <f t="shared" si="21"/>
        <v>83.15060524686389</v>
      </c>
      <c r="Q172" s="14">
        <f t="shared" si="22"/>
        <v>98.601676567299492</v>
      </c>
    </row>
    <row r="173" spans="1:17" s="3" customFormat="1" ht="54">
      <c r="A173" s="56" t="s">
        <v>1347</v>
      </c>
      <c r="B173" s="17" t="s">
        <v>218</v>
      </c>
      <c r="C173" s="18" t="s">
        <v>219</v>
      </c>
      <c r="D173" s="57">
        <v>4741050</v>
      </c>
      <c r="E173" s="14">
        <f t="shared" si="28"/>
        <v>9.4645590317734368E-2</v>
      </c>
      <c r="F173" s="13">
        <v>3299345</v>
      </c>
      <c r="G173" s="14">
        <f t="shared" si="23"/>
        <v>8.8150007699441341E-2</v>
      </c>
      <c r="H173" s="13">
        <v>3256818</v>
      </c>
      <c r="I173" s="14">
        <f t="shared" si="24"/>
        <v>8.0191998182356269E-2</v>
      </c>
      <c r="J173" s="15">
        <v>2882408</v>
      </c>
      <c r="K173" s="16">
        <f t="shared" si="25"/>
        <v>8.0092944948219849E-2</v>
      </c>
      <c r="L173" s="15">
        <v>2749942</v>
      </c>
      <c r="M173" s="16">
        <f t="shared" si="20"/>
        <v>0.10134651345980035</v>
      </c>
      <c r="N173" s="14">
        <f t="shared" si="26"/>
        <v>43.6967034365912</v>
      </c>
      <c r="O173" s="14">
        <f t="shared" si="27"/>
        <v>1.3057837435189807</v>
      </c>
      <c r="P173" s="14">
        <f t="shared" si="21"/>
        <v>12.989486568174943</v>
      </c>
      <c r="Q173" s="14">
        <f t="shared" si="22"/>
        <v>4.8170470504468819</v>
      </c>
    </row>
    <row r="174" spans="1:17" s="3" customFormat="1" ht="27">
      <c r="A174" s="56" t="s">
        <v>1348</v>
      </c>
      <c r="B174" s="17" t="s">
        <v>280</v>
      </c>
      <c r="C174" s="18" t="s">
        <v>281</v>
      </c>
      <c r="D174" s="57">
        <v>4732310</v>
      </c>
      <c r="E174" s="14">
        <f t="shared" si="28"/>
        <v>9.4471113680833885E-2</v>
      </c>
      <c r="F174" s="13">
        <v>3463933</v>
      </c>
      <c r="G174" s="14">
        <f t="shared" si="23"/>
        <v>9.2547375500394449E-2</v>
      </c>
      <c r="H174" s="13">
        <v>9118475</v>
      </c>
      <c r="I174" s="14">
        <f t="shared" si="24"/>
        <v>0.22452244203571128</v>
      </c>
      <c r="J174" s="15">
        <v>9480981</v>
      </c>
      <c r="K174" s="16">
        <f t="shared" si="25"/>
        <v>0.26344628841167467</v>
      </c>
      <c r="L174" s="15">
        <v>8866105</v>
      </c>
      <c r="M174" s="16">
        <f t="shared" si="20"/>
        <v>0.3267519204835968</v>
      </c>
      <c r="N174" s="14">
        <f t="shared" si="26"/>
        <v>36.616672435638911</v>
      </c>
      <c r="O174" s="14">
        <f t="shared" si="27"/>
        <v>-62.01192633636655</v>
      </c>
      <c r="P174" s="14">
        <f t="shared" si="21"/>
        <v>-3.8235072931798935</v>
      </c>
      <c r="Q174" s="14">
        <f t="shared" si="22"/>
        <v>6.935131041195655</v>
      </c>
    </row>
    <row r="175" spans="1:17" s="3" customFormat="1">
      <c r="A175" s="56" t="s">
        <v>1349</v>
      </c>
      <c r="B175" s="17" t="s">
        <v>364</v>
      </c>
      <c r="C175" s="18" t="s">
        <v>365</v>
      </c>
      <c r="D175" s="57">
        <v>4710838</v>
      </c>
      <c r="E175" s="14">
        <f t="shared" si="28"/>
        <v>9.4042468103313639E-2</v>
      </c>
      <c r="F175" s="13">
        <v>3166976</v>
      </c>
      <c r="G175" s="14">
        <f t="shared" si="23"/>
        <v>8.4613448664491261E-2</v>
      </c>
      <c r="H175" s="13">
        <v>3048626</v>
      </c>
      <c r="I175" s="14">
        <f t="shared" si="24"/>
        <v>7.5065726930606522E-2</v>
      </c>
      <c r="J175" s="15">
        <v>2581202</v>
      </c>
      <c r="K175" s="16">
        <f t="shared" si="25"/>
        <v>7.1723388807634098E-2</v>
      </c>
      <c r="L175" s="15">
        <v>2654683</v>
      </c>
      <c r="M175" s="16">
        <f t="shared" si="20"/>
        <v>9.783583304338897E-2</v>
      </c>
      <c r="N175" s="14">
        <f t="shared" si="26"/>
        <v>48.748774856519276</v>
      </c>
      <c r="O175" s="14">
        <f t="shared" si="27"/>
        <v>3.8820767125911808</v>
      </c>
      <c r="P175" s="14">
        <f t="shared" si="21"/>
        <v>18.108772579596636</v>
      </c>
      <c r="Q175" s="14">
        <f t="shared" si="22"/>
        <v>-2.7679764401248663</v>
      </c>
    </row>
    <row r="176" spans="1:17" s="3" customFormat="1" ht="40.5">
      <c r="A176" s="56" t="s">
        <v>1350</v>
      </c>
      <c r="B176" s="17" t="s">
        <v>1351</v>
      </c>
      <c r="C176" s="18" t="s">
        <v>1352</v>
      </c>
      <c r="D176" s="57">
        <v>4654130</v>
      </c>
      <c r="E176" s="14">
        <f t="shared" si="28"/>
        <v>9.291040618965779E-2</v>
      </c>
      <c r="F176" s="13">
        <v>2624980</v>
      </c>
      <c r="G176" s="14">
        <f t="shared" si="23"/>
        <v>7.0132710344289403E-2</v>
      </c>
      <c r="H176" s="13">
        <v>3378013</v>
      </c>
      <c r="I176" s="14">
        <f t="shared" si="24"/>
        <v>8.3176159170078243E-2</v>
      </c>
      <c r="J176" s="15">
        <v>2331895</v>
      </c>
      <c r="K176" s="16">
        <f t="shared" si="25"/>
        <v>6.4795940706530483E-2</v>
      </c>
      <c r="L176" s="15">
        <v>2616833</v>
      </c>
      <c r="M176" s="16">
        <f t="shared" si="20"/>
        <v>9.6440907065148906E-2</v>
      </c>
      <c r="N176" s="14">
        <f t="shared" si="26"/>
        <v>77.301541345076913</v>
      </c>
      <c r="O176" s="14">
        <f t="shared" si="27"/>
        <v>-22.292187744688963</v>
      </c>
      <c r="P176" s="14">
        <f t="shared" si="21"/>
        <v>44.86128234761857</v>
      </c>
      <c r="Q176" s="14">
        <f t="shared" si="22"/>
        <v>-10.888658160455787</v>
      </c>
    </row>
    <row r="177" spans="1:17" s="3" customFormat="1" ht="54">
      <c r="A177" s="56" t="s">
        <v>1353</v>
      </c>
      <c r="B177" s="17" t="s">
        <v>1083</v>
      </c>
      <c r="C177" s="18" t="s">
        <v>1084</v>
      </c>
      <c r="D177" s="57">
        <v>4650898</v>
      </c>
      <c r="E177" s="14">
        <f t="shared" si="28"/>
        <v>9.2845885767408085E-2</v>
      </c>
      <c r="F177" s="13">
        <v>112553</v>
      </c>
      <c r="G177" s="14">
        <f t="shared" si="23"/>
        <v>3.007126510442291E-3</v>
      </c>
      <c r="H177" s="13">
        <v>108074</v>
      </c>
      <c r="I177" s="14">
        <f t="shared" si="24"/>
        <v>2.6610851486205162E-3</v>
      </c>
      <c r="J177" s="15">
        <v>206336</v>
      </c>
      <c r="K177" s="16">
        <f t="shared" si="25"/>
        <v>5.7334207679259463E-3</v>
      </c>
      <c r="L177" s="15">
        <v>278501</v>
      </c>
      <c r="M177" s="16">
        <f t="shared" si="20"/>
        <v>1.0263891145728839E-2</v>
      </c>
      <c r="N177" s="14">
        <f t="shared" si="26"/>
        <v>4032.1848373655075</v>
      </c>
      <c r="O177" s="14">
        <f t="shared" si="27"/>
        <v>4.144382552695375</v>
      </c>
      <c r="P177" s="14">
        <f t="shared" si="21"/>
        <v>-47.622324751861044</v>
      </c>
      <c r="Q177" s="14">
        <f t="shared" si="22"/>
        <v>-25.91193568425248</v>
      </c>
    </row>
    <row r="178" spans="1:17" s="3" customFormat="1" ht="40.5">
      <c r="A178" s="56" t="s">
        <v>1354</v>
      </c>
      <c r="B178" s="17" t="s">
        <v>1031</v>
      </c>
      <c r="C178" s="18" t="s">
        <v>1032</v>
      </c>
      <c r="D178" s="57">
        <v>4623565</v>
      </c>
      <c r="E178" s="14">
        <f t="shared" si="28"/>
        <v>9.2300237035554469E-2</v>
      </c>
      <c r="F178" s="13">
        <v>2534452</v>
      </c>
      <c r="G178" s="14">
        <f t="shared" si="23"/>
        <v>6.7714035153603067E-2</v>
      </c>
      <c r="H178" s="13">
        <v>2860987</v>
      </c>
      <c r="I178" s="14">
        <f t="shared" si="24"/>
        <v>7.0445528213042591E-2</v>
      </c>
      <c r="J178" s="15">
        <v>2285211</v>
      </c>
      <c r="K178" s="16">
        <f t="shared" si="25"/>
        <v>6.3498740920114857E-2</v>
      </c>
      <c r="L178" s="15">
        <v>2063029</v>
      </c>
      <c r="M178" s="16">
        <f t="shared" si="20"/>
        <v>7.6030984041284666E-2</v>
      </c>
      <c r="N178" s="14">
        <f t="shared" si="26"/>
        <v>82.428588112933298</v>
      </c>
      <c r="O178" s="14">
        <f t="shared" si="27"/>
        <v>-11.413368882836586</v>
      </c>
      <c r="P178" s="14">
        <f t="shared" si="21"/>
        <v>25.195747788716229</v>
      </c>
      <c r="Q178" s="14">
        <f t="shared" si="22"/>
        <v>10.769698341613228</v>
      </c>
    </row>
    <row r="179" spans="1:17" s="3" customFormat="1" ht="54">
      <c r="A179" s="56" t="s">
        <v>1355</v>
      </c>
      <c r="B179" s="17" t="s">
        <v>1356</v>
      </c>
      <c r="C179" s="18" t="s">
        <v>1357</v>
      </c>
      <c r="D179" s="57">
        <v>4608959</v>
      </c>
      <c r="E179" s="14">
        <f t="shared" si="28"/>
        <v>9.2008657429310942E-2</v>
      </c>
      <c r="F179" s="13">
        <v>7728544</v>
      </c>
      <c r="G179" s="14">
        <f t="shared" si="23"/>
        <v>0.20648680665570626</v>
      </c>
      <c r="H179" s="13">
        <v>4973310</v>
      </c>
      <c r="I179" s="14">
        <f t="shared" si="24"/>
        <v>0.12245684790500859</v>
      </c>
      <c r="J179" s="15">
        <v>3061171</v>
      </c>
      <c r="K179" s="16">
        <f t="shared" si="25"/>
        <v>8.5060199798254479E-2</v>
      </c>
      <c r="L179" s="15">
        <v>2770498</v>
      </c>
      <c r="M179" s="16">
        <f t="shared" si="20"/>
        <v>0.10210408541247414</v>
      </c>
      <c r="N179" s="14">
        <f t="shared" si="26"/>
        <v>-40.364459334125549</v>
      </c>
      <c r="O179" s="14">
        <f t="shared" si="27"/>
        <v>55.400407374565432</v>
      </c>
      <c r="P179" s="14">
        <f t="shared" si="21"/>
        <v>62.464298792847579</v>
      </c>
      <c r="Q179" s="14">
        <f t="shared" si="22"/>
        <v>10.491723870582112</v>
      </c>
    </row>
    <row r="180" spans="1:17" s="3" customFormat="1" ht="40.5">
      <c r="A180" s="56" t="s">
        <v>1358</v>
      </c>
      <c r="B180" s="17" t="s">
        <v>598</v>
      </c>
      <c r="C180" s="18" t="s">
        <v>599</v>
      </c>
      <c r="D180" s="57">
        <v>4545448</v>
      </c>
      <c r="E180" s="14">
        <f t="shared" si="28"/>
        <v>9.0740787213500179E-2</v>
      </c>
      <c r="F180" s="13">
        <v>2644899</v>
      </c>
      <c r="G180" s="14">
        <f t="shared" si="23"/>
        <v>7.0664894763731792E-2</v>
      </c>
      <c r="H180" s="13">
        <v>3187034</v>
      </c>
      <c r="I180" s="14">
        <f t="shared" si="24"/>
        <v>7.8473720280073267E-2</v>
      </c>
      <c r="J180" s="15">
        <v>2320851</v>
      </c>
      <c r="K180" s="16">
        <f t="shared" si="25"/>
        <v>6.448906309447551E-2</v>
      </c>
      <c r="L180" s="15">
        <v>1701994</v>
      </c>
      <c r="M180" s="16">
        <f t="shared" si="20"/>
        <v>6.2725380327839433E-2</v>
      </c>
      <c r="N180" s="14">
        <f t="shared" si="26"/>
        <v>71.857148420412273</v>
      </c>
      <c r="O180" s="14">
        <f t="shared" si="27"/>
        <v>-17.010643752153257</v>
      </c>
      <c r="P180" s="14">
        <f t="shared" si="21"/>
        <v>37.321784121427875</v>
      </c>
      <c r="Q180" s="14">
        <f t="shared" si="22"/>
        <v>36.360703974279581</v>
      </c>
    </row>
    <row r="181" spans="1:17" s="3" customFormat="1" ht="54">
      <c r="A181" s="56" t="s">
        <v>1359</v>
      </c>
      <c r="B181" s="17" t="s">
        <v>807</v>
      </c>
      <c r="C181" s="18" t="s">
        <v>808</v>
      </c>
      <c r="D181" s="57">
        <v>4535622</v>
      </c>
      <c r="E181" s="14">
        <f t="shared" si="28"/>
        <v>9.0544630756499711E-2</v>
      </c>
      <c r="F181" s="13">
        <v>1464134</v>
      </c>
      <c r="G181" s="14">
        <f t="shared" si="23"/>
        <v>3.9117892603839202E-2</v>
      </c>
      <c r="H181" s="13">
        <v>3514213</v>
      </c>
      <c r="I181" s="14">
        <f t="shared" si="24"/>
        <v>8.6529785363631859E-2</v>
      </c>
      <c r="J181" s="15">
        <v>775459</v>
      </c>
      <c r="K181" s="16">
        <f t="shared" si="25"/>
        <v>2.1547537682590951E-2</v>
      </c>
      <c r="L181" s="15">
        <v>1154313</v>
      </c>
      <c r="M181" s="16">
        <f t="shared" si="20"/>
        <v>4.2541114682172393E-2</v>
      </c>
      <c r="N181" s="14">
        <f t="shared" si="26"/>
        <v>209.78189154817795</v>
      </c>
      <c r="O181" s="14">
        <f t="shared" si="27"/>
        <v>-58.336788350620751</v>
      </c>
      <c r="P181" s="14">
        <f t="shared" si="21"/>
        <v>353.17844012384921</v>
      </c>
      <c r="Q181" s="14">
        <f t="shared" si="22"/>
        <v>-32.820734064330907</v>
      </c>
    </row>
    <row r="182" spans="1:17" s="3" customFormat="1">
      <c r="A182" s="56" t="s">
        <v>1360</v>
      </c>
      <c r="B182" s="17" t="s">
        <v>308</v>
      </c>
      <c r="C182" s="18" t="s">
        <v>309</v>
      </c>
      <c r="D182" s="57">
        <v>4430471</v>
      </c>
      <c r="E182" s="14">
        <f t="shared" si="28"/>
        <v>8.8445501140169983E-2</v>
      </c>
      <c r="F182" s="13">
        <v>4381198</v>
      </c>
      <c r="G182" s="14">
        <f t="shared" si="23"/>
        <v>0.11705433576445537</v>
      </c>
      <c r="H182" s="13">
        <v>2378787</v>
      </c>
      <c r="I182" s="14">
        <f t="shared" si="24"/>
        <v>5.8572411101944513E-2</v>
      </c>
      <c r="J182" s="15">
        <v>2037327</v>
      </c>
      <c r="K182" s="16">
        <f t="shared" si="25"/>
        <v>5.6610833460260274E-2</v>
      </c>
      <c r="L182" s="15">
        <v>2193986</v>
      </c>
      <c r="M182" s="16">
        <f t="shared" si="20"/>
        <v>8.085728050977567E-2</v>
      </c>
      <c r="N182" s="14">
        <f t="shared" si="26"/>
        <v>1.1246467290453432</v>
      </c>
      <c r="O182" s="14">
        <f t="shared" si="27"/>
        <v>84.17781835868449</v>
      </c>
      <c r="P182" s="14">
        <f t="shared" si="21"/>
        <v>16.760196080452474</v>
      </c>
      <c r="Q182" s="14">
        <f t="shared" si="22"/>
        <v>-7.1403828465632877</v>
      </c>
    </row>
    <row r="183" spans="1:17" s="3" customFormat="1">
      <c r="A183" s="56" t="s">
        <v>1361</v>
      </c>
      <c r="B183" s="17" t="s">
        <v>476</v>
      </c>
      <c r="C183" s="18" t="s">
        <v>477</v>
      </c>
      <c r="D183" s="57">
        <v>4421955</v>
      </c>
      <c r="E183" s="14">
        <f t="shared" si="28"/>
        <v>8.8275496215702659E-2</v>
      </c>
      <c r="F183" s="13">
        <v>3237425</v>
      </c>
      <c r="G183" s="14">
        <f t="shared" si="23"/>
        <v>8.6495664647487258E-2</v>
      </c>
      <c r="H183" s="13">
        <v>3263396</v>
      </c>
      <c r="I183" s="14">
        <f t="shared" si="24"/>
        <v>8.0353967001014104E-2</v>
      </c>
      <c r="J183" s="15">
        <v>2542492</v>
      </c>
      <c r="K183" s="16">
        <f t="shared" si="25"/>
        <v>7.0647761103663803E-2</v>
      </c>
      <c r="L183" s="15">
        <v>2308958</v>
      </c>
      <c r="M183" s="16">
        <f t="shared" si="20"/>
        <v>8.5094464910574E-2</v>
      </c>
      <c r="N183" s="14">
        <f t="shared" si="26"/>
        <v>36.588646841239566</v>
      </c>
      <c r="O183" s="14">
        <f t="shared" si="27"/>
        <v>-0.79582741414158742</v>
      </c>
      <c r="P183" s="14">
        <f t="shared" si="21"/>
        <v>28.354228843197934</v>
      </c>
      <c r="Q183" s="14">
        <f t="shared" si="22"/>
        <v>10.114259332564734</v>
      </c>
    </row>
    <row r="184" spans="1:17" s="3" customFormat="1" ht="40.5">
      <c r="A184" s="56" t="s">
        <v>1362</v>
      </c>
      <c r="B184" s="17" t="s">
        <v>242</v>
      </c>
      <c r="C184" s="18" t="s">
        <v>243</v>
      </c>
      <c r="D184" s="57">
        <v>4400748</v>
      </c>
      <c r="E184" s="14">
        <f t="shared" si="28"/>
        <v>8.7852140833694831E-2</v>
      </c>
      <c r="F184" s="13">
        <v>2522436</v>
      </c>
      <c r="G184" s="14">
        <f t="shared" si="23"/>
        <v>6.7392998556182512E-2</v>
      </c>
      <c r="H184" s="13">
        <v>1098641</v>
      </c>
      <c r="I184" s="14">
        <f t="shared" si="24"/>
        <v>2.7051624338560544E-2</v>
      </c>
      <c r="J184" s="15">
        <v>1256047</v>
      </c>
      <c r="K184" s="16">
        <f t="shared" si="25"/>
        <v>3.4901548713220577E-2</v>
      </c>
      <c r="L184" s="15">
        <v>525669</v>
      </c>
      <c r="M184" s="16">
        <f t="shared" si="20"/>
        <v>1.9373034189048274E-2</v>
      </c>
      <c r="N184" s="14">
        <f t="shared" si="26"/>
        <v>74.464208408062689</v>
      </c>
      <c r="O184" s="14">
        <f t="shared" si="27"/>
        <v>129.59601908175648</v>
      </c>
      <c r="P184" s="14">
        <f t="shared" si="21"/>
        <v>-12.531855893927537</v>
      </c>
      <c r="Q184" s="14">
        <f t="shared" si="22"/>
        <v>138.94256651999643</v>
      </c>
    </row>
    <row r="185" spans="1:17" s="3" customFormat="1" ht="54">
      <c r="A185" s="56" t="s">
        <v>1363</v>
      </c>
      <c r="B185" s="17" t="s">
        <v>678</v>
      </c>
      <c r="C185" s="18" t="s">
        <v>679</v>
      </c>
      <c r="D185" s="57">
        <v>4378370</v>
      </c>
      <c r="E185" s="14">
        <f t="shared" si="28"/>
        <v>8.7405408776422652E-2</v>
      </c>
      <c r="F185" s="13">
        <v>3031979</v>
      </c>
      <c r="G185" s="14">
        <f t="shared" si="23"/>
        <v>8.1006676232568714E-2</v>
      </c>
      <c r="H185" s="13">
        <v>3109677</v>
      </c>
      <c r="I185" s="14">
        <f t="shared" si="24"/>
        <v>7.6568973867042964E-2</v>
      </c>
      <c r="J185" s="15">
        <v>2587037</v>
      </c>
      <c r="K185" s="16">
        <f t="shared" si="25"/>
        <v>7.1885524887527322E-2</v>
      </c>
      <c r="L185" s="15">
        <v>2119314</v>
      </c>
      <c r="M185" s="16">
        <f t="shared" si="20"/>
        <v>7.8105314521740202E-2</v>
      </c>
      <c r="N185" s="14">
        <f t="shared" si="26"/>
        <v>44.406343183775348</v>
      </c>
      <c r="O185" s="14">
        <f t="shared" si="27"/>
        <v>-2.4985874738759044</v>
      </c>
      <c r="P185" s="14">
        <f t="shared" si="21"/>
        <v>20.202262279202035</v>
      </c>
      <c r="Q185" s="14">
        <f t="shared" si="22"/>
        <v>22.069547032671892</v>
      </c>
    </row>
    <row r="186" spans="1:17" s="3" customFormat="1" ht="54">
      <c r="A186" s="56" t="s">
        <v>1364</v>
      </c>
      <c r="B186" s="17" t="s">
        <v>660</v>
      </c>
      <c r="C186" s="18" t="s">
        <v>661</v>
      </c>
      <c r="D186" s="57">
        <v>4269551</v>
      </c>
      <c r="E186" s="14">
        <f t="shared" si="28"/>
        <v>8.5233054869000138E-2</v>
      </c>
      <c r="F186" s="13">
        <v>4231441</v>
      </c>
      <c r="G186" s="14">
        <f t="shared" si="23"/>
        <v>0.11305321411666004</v>
      </c>
      <c r="H186" s="13">
        <v>4403508</v>
      </c>
      <c r="I186" s="14">
        <f t="shared" si="24"/>
        <v>0.1084267237321801</v>
      </c>
      <c r="J186" s="15">
        <v>3209786</v>
      </c>
      <c r="K186" s="16">
        <f t="shared" si="25"/>
        <v>8.9189737675432063E-2</v>
      </c>
      <c r="L186" s="15">
        <v>2994713</v>
      </c>
      <c r="M186" s="16">
        <f t="shared" si="20"/>
        <v>0.11036731733350706</v>
      </c>
      <c r="N186" s="14">
        <f t="shared" si="26"/>
        <v>0.90063881311354688</v>
      </c>
      <c r="O186" s="14">
        <f t="shared" si="27"/>
        <v>-3.9074982945415337</v>
      </c>
      <c r="P186" s="14">
        <f t="shared" si="21"/>
        <v>37.190080584811575</v>
      </c>
      <c r="Q186" s="14">
        <f t="shared" si="22"/>
        <v>7.1817566491346581</v>
      </c>
    </row>
    <row r="187" spans="1:17" s="3" customFormat="1" ht="54">
      <c r="A187" s="56" t="s">
        <v>1365</v>
      </c>
      <c r="B187" s="17" t="s">
        <v>961</v>
      </c>
      <c r="C187" s="18" t="s">
        <v>962</v>
      </c>
      <c r="D187" s="57">
        <v>4192723</v>
      </c>
      <c r="E187" s="14">
        <f t="shared" si="28"/>
        <v>8.3699337356438377E-2</v>
      </c>
      <c r="F187" s="13">
        <v>3027230</v>
      </c>
      <c r="G187" s="14">
        <f t="shared" si="23"/>
        <v>8.0879795173884453E-2</v>
      </c>
      <c r="H187" s="13">
        <v>4453191</v>
      </c>
      <c r="I187" s="14">
        <f t="shared" si="24"/>
        <v>0.10965005860864356</v>
      </c>
      <c r="J187" s="15">
        <v>4740974</v>
      </c>
      <c r="K187" s="16">
        <f t="shared" si="25"/>
        <v>0.13173657913208042</v>
      </c>
      <c r="L187" s="15">
        <v>3658504</v>
      </c>
      <c r="M187" s="16">
        <f t="shared" si="20"/>
        <v>0.1348307072944569</v>
      </c>
      <c r="N187" s="14">
        <f t="shared" si="26"/>
        <v>38.500312166568115</v>
      </c>
      <c r="O187" s="14">
        <f t="shared" si="27"/>
        <v>-32.021105764383336</v>
      </c>
      <c r="P187" s="14">
        <f t="shared" si="21"/>
        <v>-6.0701239871806933</v>
      </c>
      <c r="Q187" s="14">
        <f t="shared" si="22"/>
        <v>29.587776861799249</v>
      </c>
    </row>
    <row r="188" spans="1:17" s="3" customFormat="1" ht="54">
      <c r="A188" s="56" t="s">
        <v>1366</v>
      </c>
      <c r="B188" s="17" t="s">
        <v>1367</v>
      </c>
      <c r="C188" s="18" t="s">
        <v>1368</v>
      </c>
      <c r="D188" s="57">
        <v>4176192</v>
      </c>
      <c r="E188" s="14">
        <f t="shared" si="28"/>
        <v>8.3369328971472506E-2</v>
      </c>
      <c r="F188" s="13">
        <v>5776111</v>
      </c>
      <c r="G188" s="14">
        <f t="shared" si="23"/>
        <v>0.15432282138510153</v>
      </c>
      <c r="H188" s="13">
        <v>2141197</v>
      </c>
      <c r="I188" s="14">
        <f t="shared" si="24"/>
        <v>5.2722278595876929E-2</v>
      </c>
      <c r="J188" s="15">
        <v>2171666</v>
      </c>
      <c r="K188" s="16">
        <f t="shared" si="25"/>
        <v>6.0343686731344354E-2</v>
      </c>
      <c r="L188" s="15">
        <v>1840909</v>
      </c>
      <c r="M188" s="16">
        <f t="shared" si="20"/>
        <v>6.7844961365282466E-2</v>
      </c>
      <c r="N188" s="14">
        <f t="shared" si="26"/>
        <v>-27.6988963681619</v>
      </c>
      <c r="O188" s="14">
        <f t="shared" si="27"/>
        <v>169.76083938096309</v>
      </c>
      <c r="P188" s="14">
        <f t="shared" si="21"/>
        <v>-1.4030242219567834</v>
      </c>
      <c r="Q188" s="14">
        <f t="shared" si="22"/>
        <v>17.967047800841865</v>
      </c>
    </row>
    <row r="189" spans="1:17" s="3" customFormat="1" ht="40.5">
      <c r="A189" s="56" t="s">
        <v>1369</v>
      </c>
      <c r="B189" s="17" t="s">
        <v>234</v>
      </c>
      <c r="C189" s="18" t="s">
        <v>235</v>
      </c>
      <c r="D189" s="57">
        <v>4064524</v>
      </c>
      <c r="E189" s="14">
        <f t="shared" si="28"/>
        <v>8.1140100471540896E-2</v>
      </c>
      <c r="F189" s="13">
        <v>1998543</v>
      </c>
      <c r="G189" s="14">
        <f t="shared" si="23"/>
        <v>5.3395925808808899E-2</v>
      </c>
      <c r="H189" s="13">
        <v>3336426</v>
      </c>
      <c r="I189" s="14">
        <f t="shared" si="24"/>
        <v>8.2152170531962859E-2</v>
      </c>
      <c r="J189" s="15">
        <v>3190087</v>
      </c>
      <c r="K189" s="16">
        <f t="shared" si="25"/>
        <v>8.8642365158239853E-2</v>
      </c>
      <c r="L189" s="15">
        <v>3150241</v>
      </c>
      <c r="M189" s="16">
        <f t="shared" ref="M189:M252" si="29">PRODUCT(L189,100,1/2713405628)</f>
        <v>0.11609915478512452</v>
      </c>
      <c r="N189" s="14">
        <f t="shared" si="26"/>
        <v>103.37435821996324</v>
      </c>
      <c r="O189" s="14">
        <f t="shared" si="27"/>
        <v>-40.099285882558164</v>
      </c>
      <c r="P189" s="14">
        <f t="shared" ref="P189:P252" si="30">PRODUCT(H189-J189,100,1/J189)</f>
        <v>4.5873043587839453</v>
      </c>
      <c r="Q189" s="14">
        <f t="shared" ref="Q189:Q252" si="31">PRODUCT(J189-L189,100,1/L189)</f>
        <v>1.2648556094597208</v>
      </c>
    </row>
    <row r="190" spans="1:17" s="3" customFormat="1" ht="54">
      <c r="A190" s="56" t="s">
        <v>1370</v>
      </c>
      <c r="B190" s="17" t="s">
        <v>1127</v>
      </c>
      <c r="C190" s="18" t="s">
        <v>1128</v>
      </c>
      <c r="D190" s="57">
        <v>4043730</v>
      </c>
      <c r="E190" s="14">
        <f t="shared" si="28"/>
        <v>8.0724989809331682E-2</v>
      </c>
      <c r="F190" s="13">
        <v>2355533</v>
      </c>
      <c r="G190" s="14">
        <f t="shared" si="23"/>
        <v>6.2933779912766968E-2</v>
      </c>
      <c r="H190" s="13">
        <v>5616355</v>
      </c>
      <c r="I190" s="14">
        <f t="shared" si="24"/>
        <v>0.13829042026648944</v>
      </c>
      <c r="J190" s="15">
        <v>4427804</v>
      </c>
      <c r="K190" s="16">
        <f t="shared" si="25"/>
        <v>0.12303458150737427</v>
      </c>
      <c r="L190" s="15">
        <v>3091254</v>
      </c>
      <c r="M190" s="16">
        <f t="shared" si="29"/>
        <v>0.11392524464830954</v>
      </c>
      <c r="N190" s="14">
        <f t="shared" si="26"/>
        <v>71.669426834606014</v>
      </c>
      <c r="O190" s="14">
        <f t="shared" si="27"/>
        <v>-58.059399735237534</v>
      </c>
      <c r="P190" s="14">
        <f t="shared" si="30"/>
        <v>26.842900001897103</v>
      </c>
      <c r="Q190" s="14">
        <f t="shared" si="31"/>
        <v>43.236498844805375</v>
      </c>
    </row>
    <row r="191" spans="1:17" s="3" customFormat="1" ht="54">
      <c r="A191" s="56" t="s">
        <v>1371</v>
      </c>
      <c r="B191" s="17" t="s">
        <v>556</v>
      </c>
      <c r="C191" s="18" t="s">
        <v>557</v>
      </c>
      <c r="D191" s="57">
        <v>3995861</v>
      </c>
      <c r="E191" s="14">
        <f t="shared" si="28"/>
        <v>7.9769380869767745E-2</v>
      </c>
      <c r="F191" s="13">
        <v>2014365</v>
      </c>
      <c r="G191" s="14">
        <f t="shared" si="23"/>
        <v>5.3818648931677392E-2</v>
      </c>
      <c r="H191" s="13">
        <v>950033</v>
      </c>
      <c r="I191" s="14">
        <f t="shared" si="24"/>
        <v>2.3392478366669085E-2</v>
      </c>
      <c r="J191" s="15">
        <v>3145432</v>
      </c>
      <c r="K191" s="16">
        <f t="shared" si="25"/>
        <v>8.7401544824455474E-2</v>
      </c>
      <c r="L191" s="15">
        <v>5173697</v>
      </c>
      <c r="M191" s="16">
        <f t="shared" si="29"/>
        <v>0.19067171331156391</v>
      </c>
      <c r="N191" s="14">
        <f t="shared" si="26"/>
        <v>98.368269901432953</v>
      </c>
      <c r="O191" s="14">
        <f t="shared" si="27"/>
        <v>112.03105576332612</v>
      </c>
      <c r="P191" s="14">
        <f t="shared" si="30"/>
        <v>-69.7964222402519</v>
      </c>
      <c r="Q191" s="14">
        <f t="shared" si="31"/>
        <v>-39.203397493127255</v>
      </c>
    </row>
    <row r="192" spans="1:17" s="3" customFormat="1" ht="40.5">
      <c r="A192" s="56" t="s">
        <v>1372</v>
      </c>
      <c r="B192" s="17" t="s">
        <v>1097</v>
      </c>
      <c r="C192" s="18" t="s">
        <v>1098</v>
      </c>
      <c r="D192" s="57">
        <v>3970219</v>
      </c>
      <c r="E192" s="14">
        <f t="shared" si="28"/>
        <v>7.9257489574183992E-2</v>
      </c>
      <c r="F192" s="13">
        <v>2944728</v>
      </c>
      <c r="G192" s="14">
        <f t="shared" si="23"/>
        <v>7.8675554048685564E-2</v>
      </c>
      <c r="H192" s="13">
        <v>4230872</v>
      </c>
      <c r="I192" s="14">
        <f t="shared" si="24"/>
        <v>0.10417594097483558</v>
      </c>
      <c r="J192" s="15">
        <v>3671409</v>
      </c>
      <c r="K192" s="16">
        <f t="shared" si="25"/>
        <v>0.10201677171288689</v>
      </c>
      <c r="L192" s="15">
        <v>3063267</v>
      </c>
      <c r="M192" s="16">
        <f t="shared" si="29"/>
        <v>0.11289381021361986</v>
      </c>
      <c r="N192" s="14">
        <f t="shared" si="26"/>
        <v>34.824642547630887</v>
      </c>
      <c r="O192" s="14">
        <f t="shared" si="27"/>
        <v>-30.39902885268096</v>
      </c>
      <c r="P192" s="14">
        <f t="shared" si="30"/>
        <v>15.238373060587911</v>
      </c>
      <c r="Q192" s="14">
        <f t="shared" si="31"/>
        <v>19.852725864248857</v>
      </c>
    </row>
    <row r="193" spans="1:17" s="3" customFormat="1" ht="27">
      <c r="A193" s="56" t="s">
        <v>1373</v>
      </c>
      <c r="B193" s="17" t="s">
        <v>859</v>
      </c>
      <c r="C193" s="18" t="s">
        <v>860</v>
      </c>
      <c r="D193" s="57">
        <v>3963032</v>
      </c>
      <c r="E193" s="14">
        <f t="shared" si="28"/>
        <v>7.9114015479286537E-2</v>
      </c>
      <c r="F193" s="13">
        <v>2099077</v>
      </c>
      <c r="G193" s="14">
        <f t="shared" si="23"/>
        <v>5.6081935569550996E-2</v>
      </c>
      <c r="H193" s="13">
        <v>2498045</v>
      </c>
      <c r="I193" s="14">
        <f t="shared" si="24"/>
        <v>6.1508877714211901E-2</v>
      </c>
      <c r="J193" s="15">
        <v>2566123</v>
      </c>
      <c r="K193" s="16">
        <f t="shared" si="25"/>
        <v>7.1304391387118263E-2</v>
      </c>
      <c r="L193" s="15">
        <v>1779300</v>
      </c>
      <c r="M193" s="16">
        <f t="shared" si="29"/>
        <v>6.5574419896500633E-2</v>
      </c>
      <c r="N193" s="14">
        <f t="shared" si="26"/>
        <v>88.798791087701886</v>
      </c>
      <c r="O193" s="14">
        <f t="shared" si="27"/>
        <v>-15.971209485817909</v>
      </c>
      <c r="P193" s="14">
        <f t="shared" si="30"/>
        <v>-2.6529515537641806</v>
      </c>
      <c r="Q193" s="14">
        <f t="shared" si="31"/>
        <v>44.22092957904794</v>
      </c>
    </row>
    <row r="194" spans="1:17" s="3" customFormat="1" ht="54">
      <c r="A194" s="56" t="s">
        <v>1374</v>
      </c>
      <c r="B194" s="17" t="s">
        <v>969</v>
      </c>
      <c r="C194" s="18" t="s">
        <v>970</v>
      </c>
      <c r="D194" s="57">
        <v>3854001</v>
      </c>
      <c r="E194" s="14">
        <f t="shared" si="28"/>
        <v>7.6937429415454076E-2</v>
      </c>
      <c r="F194" s="13">
        <v>2509570</v>
      </c>
      <c r="G194" s="14">
        <f t="shared" si="23"/>
        <v>6.7049252146194768E-2</v>
      </c>
      <c r="H194" s="13"/>
      <c r="I194" s="14">
        <f t="shared" si="24"/>
        <v>2.4622806120070655E-8</v>
      </c>
      <c r="J194" s="15">
        <v>2189383</v>
      </c>
      <c r="K194" s="16">
        <f t="shared" si="25"/>
        <v>6.0835985776326047E-2</v>
      </c>
      <c r="L194" s="15">
        <v>1890331</v>
      </c>
      <c r="M194" s="16">
        <f t="shared" si="29"/>
        <v>6.9666362466909423E-2</v>
      </c>
      <c r="N194" s="14">
        <f t="shared" si="26"/>
        <v>53.572165749510873</v>
      </c>
      <c r="O194" s="14" t="e">
        <f t="shared" si="27"/>
        <v>#DIV/0!</v>
      </c>
      <c r="P194" s="14">
        <f t="shared" si="30"/>
        <v>-100</v>
      </c>
      <c r="Q194" s="14">
        <f t="shared" si="31"/>
        <v>15.820086535109461</v>
      </c>
    </row>
    <row r="195" spans="1:17" s="3" customFormat="1" ht="40.5">
      <c r="A195" s="56" t="s">
        <v>1375</v>
      </c>
      <c r="B195" s="17" t="s">
        <v>454</v>
      </c>
      <c r="C195" s="18" t="s">
        <v>455</v>
      </c>
      <c r="D195" s="57">
        <v>3792448</v>
      </c>
      <c r="E195" s="14">
        <f t="shared" si="28"/>
        <v>7.5708646757429485E-2</v>
      </c>
      <c r="F195" s="13">
        <v>3229950</v>
      </c>
      <c r="G195" s="14">
        <f t="shared" si="23"/>
        <v>8.6295951884028665E-2</v>
      </c>
      <c r="H195" s="13">
        <v>6316021</v>
      </c>
      <c r="I195" s="14">
        <f t="shared" si="24"/>
        <v>0.15551816053329479</v>
      </c>
      <c r="J195" s="15">
        <v>24861883</v>
      </c>
      <c r="K195" s="16">
        <f t="shared" si="25"/>
        <v>0.6908326046930493</v>
      </c>
      <c r="L195" s="15">
        <v>4580857</v>
      </c>
      <c r="M195" s="16">
        <f t="shared" si="29"/>
        <v>0.16882315540033957</v>
      </c>
      <c r="N195" s="14">
        <f t="shared" si="26"/>
        <v>17.415068344711219</v>
      </c>
      <c r="O195" s="14">
        <f t="shared" si="27"/>
        <v>-48.860999670520407</v>
      </c>
      <c r="P195" s="14">
        <f t="shared" si="30"/>
        <v>-74.595564623966737</v>
      </c>
      <c r="Q195" s="14">
        <f t="shared" si="31"/>
        <v>442.73431805446012</v>
      </c>
    </row>
    <row r="196" spans="1:17" s="3" customFormat="1" ht="27">
      <c r="A196" s="56" t="s">
        <v>1376</v>
      </c>
      <c r="B196" s="17" t="s">
        <v>732</v>
      </c>
      <c r="C196" s="18" t="s">
        <v>733</v>
      </c>
      <c r="D196" s="57">
        <v>3734242</v>
      </c>
      <c r="E196" s="14">
        <f t="shared" si="28"/>
        <v>7.4546680266876955E-2</v>
      </c>
      <c r="F196" s="13">
        <v>2617072</v>
      </c>
      <c r="G196" s="14">
        <f t="shared" si="23"/>
        <v>6.9921428935134797E-2</v>
      </c>
      <c r="H196" s="13">
        <v>2325102</v>
      </c>
      <c r="I196" s="14">
        <f t="shared" si="24"/>
        <v>5.7250535755388521E-2</v>
      </c>
      <c r="J196" s="15">
        <v>2629589</v>
      </c>
      <c r="K196" s="16">
        <f t="shared" si="25"/>
        <v>7.3067909544188223E-2</v>
      </c>
      <c r="L196" s="15">
        <v>2220850</v>
      </c>
      <c r="M196" s="16">
        <f t="shared" si="29"/>
        <v>8.1847327840804493E-2</v>
      </c>
      <c r="N196" s="14">
        <f t="shared" si="26"/>
        <v>42.687782376640769</v>
      </c>
      <c r="O196" s="14">
        <f t="shared" si="27"/>
        <v>12.557298561525473</v>
      </c>
      <c r="P196" s="14">
        <f t="shared" si="30"/>
        <v>-11.579262006343956</v>
      </c>
      <c r="Q196" s="14">
        <f t="shared" si="31"/>
        <v>18.404619852759076</v>
      </c>
    </row>
    <row r="197" spans="1:17" s="3" customFormat="1" ht="54">
      <c r="A197" s="56" t="s">
        <v>1377</v>
      </c>
      <c r="B197" s="17" t="s">
        <v>574</v>
      </c>
      <c r="C197" s="18" t="s">
        <v>575</v>
      </c>
      <c r="D197" s="57">
        <v>3729545</v>
      </c>
      <c r="E197" s="14">
        <f t="shared" si="28"/>
        <v>7.4452914046794411E-2</v>
      </c>
      <c r="F197" s="13">
        <v>3204693</v>
      </c>
      <c r="G197" s="14">
        <f t="shared" ref="G197:G260" si="32">PRODUCT(F197,100,1/3742875453)</f>
        <v>8.562114984166426E-2</v>
      </c>
      <c r="H197" s="13">
        <v>3519028</v>
      </c>
      <c r="I197" s="14">
        <f t="shared" ref="I197:I260" si="33">PRODUCT(H197,100,1/4061275531)</f>
        <v>8.6648344175100006E-2</v>
      </c>
      <c r="J197" s="15">
        <v>2481917</v>
      </c>
      <c r="K197" s="16">
        <f t="shared" ref="K197:K260" si="34">PRODUCT(J197,100,1/3598828838)</f>
        <v>6.8964574635877698E-2</v>
      </c>
      <c r="L197" s="15">
        <v>3693230</v>
      </c>
      <c r="M197" s="16">
        <f t="shared" si="29"/>
        <v>0.13611050120516666</v>
      </c>
      <c r="N197" s="14">
        <f t="shared" ref="N197:N260" si="35">PRODUCT(D197-F197,100,1/F197)</f>
        <v>16.377606216882555</v>
      </c>
      <c r="O197" s="14">
        <f t="shared" ref="O197:O260" si="36">PRODUCT(F197-H197,100,1/H197)</f>
        <v>-8.9324381619015245</v>
      </c>
      <c r="P197" s="14">
        <f t="shared" si="30"/>
        <v>41.786691496935632</v>
      </c>
      <c r="Q197" s="14">
        <f t="shared" si="31"/>
        <v>-32.798201032700376</v>
      </c>
    </row>
    <row r="198" spans="1:17" s="3" customFormat="1" ht="40.5">
      <c r="A198" s="56" t="s">
        <v>1378</v>
      </c>
      <c r="B198" s="17" t="s">
        <v>450</v>
      </c>
      <c r="C198" s="18" t="s">
        <v>451</v>
      </c>
      <c r="D198" s="57">
        <v>3709004</v>
      </c>
      <c r="E198" s="14">
        <f t="shared" si="28"/>
        <v>7.4042854024074414E-2</v>
      </c>
      <c r="F198" s="13">
        <v>2778635</v>
      </c>
      <c r="G198" s="14">
        <f t="shared" si="32"/>
        <v>7.423797652077524E-2</v>
      </c>
      <c r="H198" s="13">
        <v>2830013</v>
      </c>
      <c r="I198" s="14">
        <f t="shared" si="33"/>
        <v>6.9682861416279523E-2</v>
      </c>
      <c r="J198" s="15">
        <v>1850689</v>
      </c>
      <c r="K198" s="16">
        <f t="shared" si="34"/>
        <v>5.1424757422709085E-2</v>
      </c>
      <c r="L198" s="15">
        <v>1093687</v>
      </c>
      <c r="M198" s="16">
        <f t="shared" si="29"/>
        <v>4.0306800749364408E-2</v>
      </c>
      <c r="N198" s="14">
        <f t="shared" si="35"/>
        <v>33.482951161271629</v>
      </c>
      <c r="O198" s="14">
        <f t="shared" si="36"/>
        <v>-1.8154686921932868</v>
      </c>
      <c r="P198" s="14">
        <f t="shared" si="30"/>
        <v>52.916724528000117</v>
      </c>
      <c r="Q198" s="14">
        <f t="shared" si="31"/>
        <v>69.215598247030456</v>
      </c>
    </row>
    <row r="199" spans="1:17" s="3" customFormat="1">
      <c r="A199" s="56" t="s">
        <v>1379</v>
      </c>
      <c r="B199" s="17" t="s">
        <v>1137</v>
      </c>
      <c r="C199" s="18" t="s">
        <v>1138</v>
      </c>
      <c r="D199" s="57">
        <v>3677203</v>
      </c>
      <c r="E199" s="14">
        <f t="shared" ref="E199:E262" si="37">PRODUCT(D199,100,1/5009266659)</f>
        <v>7.3408010599581061E-2</v>
      </c>
      <c r="F199" s="13">
        <v>3422300</v>
      </c>
      <c r="G199" s="14">
        <f t="shared" si="32"/>
        <v>9.1435048880853048E-2</v>
      </c>
      <c r="H199" s="13">
        <v>3198480</v>
      </c>
      <c r="I199" s="14">
        <f t="shared" si="33"/>
        <v>7.8755552918923596E-2</v>
      </c>
      <c r="J199" s="15">
        <v>2555087</v>
      </c>
      <c r="K199" s="16">
        <f t="shared" si="34"/>
        <v>7.0997736069602982E-2</v>
      </c>
      <c r="L199" s="15">
        <v>3296402</v>
      </c>
      <c r="M199" s="16">
        <f t="shared" si="29"/>
        <v>0.12148578030442561</v>
      </c>
      <c r="N199" s="14">
        <f t="shared" si="35"/>
        <v>7.4482950062823248</v>
      </c>
      <c r="O199" s="14">
        <f t="shared" si="36"/>
        <v>6.9976989069808155</v>
      </c>
      <c r="P199" s="14">
        <f t="shared" si="30"/>
        <v>25.180864682885556</v>
      </c>
      <c r="Q199" s="14">
        <f t="shared" si="31"/>
        <v>-22.488610309058178</v>
      </c>
    </row>
    <row r="200" spans="1:17" s="3" customFormat="1" ht="40.5">
      <c r="A200" s="56" t="s">
        <v>1380</v>
      </c>
      <c r="B200" s="17" t="s">
        <v>730</v>
      </c>
      <c r="C200" s="18" t="s">
        <v>731</v>
      </c>
      <c r="D200" s="57">
        <v>3671801</v>
      </c>
      <c r="E200" s="14">
        <f t="shared" si="37"/>
        <v>7.330017046313525E-2</v>
      </c>
      <c r="F200" s="13">
        <v>2920888</v>
      </c>
      <c r="G200" s="14">
        <f t="shared" si="32"/>
        <v>7.8038610599742014E-2</v>
      </c>
      <c r="H200" s="13">
        <v>3297189</v>
      </c>
      <c r="I200" s="14">
        <f t="shared" si="33"/>
        <v>8.118604548822965E-2</v>
      </c>
      <c r="J200" s="15">
        <v>3052771</v>
      </c>
      <c r="K200" s="16">
        <f t="shared" si="34"/>
        <v>8.4826790531570148E-2</v>
      </c>
      <c r="L200" s="15">
        <v>2791664</v>
      </c>
      <c r="M200" s="16">
        <f t="shared" si="29"/>
        <v>0.10288413833864135</v>
      </c>
      <c r="N200" s="14">
        <f t="shared" si="35"/>
        <v>25.708380465118829</v>
      </c>
      <c r="O200" s="14">
        <f t="shared" si="36"/>
        <v>-11.412782221461978</v>
      </c>
      <c r="P200" s="14">
        <f t="shared" si="30"/>
        <v>8.0064308787000407</v>
      </c>
      <c r="Q200" s="14">
        <f t="shared" si="31"/>
        <v>9.3530955014643595</v>
      </c>
    </row>
    <row r="201" spans="1:17" s="3" customFormat="1" ht="40.5">
      <c r="A201" s="56" t="s">
        <v>1381</v>
      </c>
      <c r="B201" s="17" t="s">
        <v>773</v>
      </c>
      <c r="C201" s="18" t="s">
        <v>774</v>
      </c>
      <c r="D201" s="57">
        <v>3633832</v>
      </c>
      <c r="E201" s="14">
        <f t="shared" si="37"/>
        <v>7.2542195242714866E-2</v>
      </c>
      <c r="F201" s="13">
        <v>1803929</v>
      </c>
      <c r="G201" s="14">
        <f t="shared" si="32"/>
        <v>4.8196340558276117E-2</v>
      </c>
      <c r="H201" s="13">
        <v>3976429</v>
      </c>
      <c r="I201" s="14">
        <f t="shared" si="33"/>
        <v>9.7910840317226439E-2</v>
      </c>
      <c r="J201" s="15">
        <v>3699758</v>
      </c>
      <c r="K201" s="16">
        <f t="shared" si="34"/>
        <v>0.10280450020112905</v>
      </c>
      <c r="L201" s="15">
        <v>1000828</v>
      </c>
      <c r="M201" s="16">
        <f t="shared" si="29"/>
        <v>3.6884570064730476E-2</v>
      </c>
      <c r="N201" s="14">
        <f t="shared" si="35"/>
        <v>101.43985711189299</v>
      </c>
      <c r="O201" s="14">
        <f t="shared" si="36"/>
        <v>-54.634447138374661</v>
      </c>
      <c r="P201" s="14">
        <f t="shared" si="30"/>
        <v>7.4780837016907595</v>
      </c>
      <c r="Q201" s="14">
        <f t="shared" si="31"/>
        <v>269.6697134772408</v>
      </c>
    </row>
    <row r="202" spans="1:17" s="3" customFormat="1" ht="54">
      <c r="A202" s="56" t="s">
        <v>1382</v>
      </c>
      <c r="B202" s="17" t="s">
        <v>116</v>
      </c>
      <c r="C202" s="18" t="s">
        <v>117</v>
      </c>
      <c r="D202" s="57">
        <v>3595052</v>
      </c>
      <c r="E202" s="14">
        <f t="shared" si="37"/>
        <v>7.1768030027726262E-2</v>
      </c>
      <c r="F202" s="13">
        <v>2301482</v>
      </c>
      <c r="G202" s="14">
        <f t="shared" si="32"/>
        <v>6.1489676290332064E-2</v>
      </c>
      <c r="H202" s="13">
        <v>3814108</v>
      </c>
      <c r="I202" s="14">
        <f t="shared" si="33"/>
        <v>9.3914041805010451E-2</v>
      </c>
      <c r="J202" s="15">
        <v>4239881</v>
      </c>
      <c r="K202" s="16">
        <f t="shared" si="34"/>
        <v>0.11781279940938387</v>
      </c>
      <c r="L202" s="15">
        <v>3098248</v>
      </c>
      <c r="M202" s="16">
        <f t="shared" si="29"/>
        <v>0.11418300190833097</v>
      </c>
      <c r="N202" s="14">
        <f t="shared" si="35"/>
        <v>56.205957726369355</v>
      </c>
      <c r="O202" s="14">
        <f t="shared" si="36"/>
        <v>-39.65870919229345</v>
      </c>
      <c r="P202" s="14">
        <f t="shared" si="30"/>
        <v>-10.042097879633886</v>
      </c>
      <c r="Q202" s="14">
        <f t="shared" si="31"/>
        <v>36.847695859079067</v>
      </c>
    </row>
    <row r="203" spans="1:17" s="3" customFormat="1">
      <c r="A203" s="56" t="s">
        <v>1383</v>
      </c>
      <c r="B203" s="17" t="s">
        <v>406</v>
      </c>
      <c r="C203" s="18" t="s">
        <v>407</v>
      </c>
      <c r="D203" s="57">
        <v>3552330</v>
      </c>
      <c r="E203" s="14">
        <f t="shared" si="37"/>
        <v>7.0915170659115026E-2</v>
      </c>
      <c r="F203" s="13">
        <v>997473</v>
      </c>
      <c r="G203" s="14">
        <f t="shared" si="32"/>
        <v>2.6649911612754911E-2</v>
      </c>
      <c r="H203" s="13">
        <v>8352617</v>
      </c>
      <c r="I203" s="14">
        <f t="shared" si="33"/>
        <v>0.2056648689862062</v>
      </c>
      <c r="J203" s="15">
        <v>405810</v>
      </c>
      <c r="K203" s="16">
        <f t="shared" si="34"/>
        <v>1.1276168394424765E-2</v>
      </c>
      <c r="L203" s="15">
        <v>622720</v>
      </c>
      <c r="M203" s="16">
        <f t="shared" si="29"/>
        <v>2.2949757071853469E-2</v>
      </c>
      <c r="N203" s="14">
        <f t="shared" si="35"/>
        <v>256.13294795949361</v>
      </c>
      <c r="O203" s="14">
        <f t="shared" si="36"/>
        <v>-88.057958362031926</v>
      </c>
      <c r="P203" s="14">
        <f t="shared" si="30"/>
        <v>1958.2580517976392</v>
      </c>
      <c r="Q203" s="14">
        <f t="shared" si="31"/>
        <v>-34.83266957862282</v>
      </c>
    </row>
    <row r="204" spans="1:17" s="3" customFormat="1" ht="40.5">
      <c r="A204" s="56" t="s">
        <v>1384</v>
      </c>
      <c r="B204" s="17" t="s">
        <v>1385</v>
      </c>
      <c r="C204" s="18" t="s">
        <v>1386</v>
      </c>
      <c r="D204" s="57">
        <v>3547266</v>
      </c>
      <c r="E204" s="14">
        <f t="shared" si="37"/>
        <v>7.0814078017322812E-2</v>
      </c>
      <c r="F204" s="13">
        <v>3388073</v>
      </c>
      <c r="G204" s="14">
        <f t="shared" si="32"/>
        <v>9.0520591522338309E-2</v>
      </c>
      <c r="H204" s="13">
        <v>3492618</v>
      </c>
      <c r="I204" s="14">
        <f t="shared" si="33"/>
        <v>8.5998055865468936E-2</v>
      </c>
      <c r="J204" s="15">
        <v>3726808</v>
      </c>
      <c r="K204" s="16">
        <f t="shared" si="34"/>
        <v>0.10355613361348752</v>
      </c>
      <c r="L204" s="15">
        <v>3255716</v>
      </c>
      <c r="M204" s="16">
        <f t="shared" si="29"/>
        <v>0.11998633622646854</v>
      </c>
      <c r="N204" s="14">
        <f t="shared" si="35"/>
        <v>4.6986295749825935</v>
      </c>
      <c r="O204" s="14">
        <f t="shared" si="36"/>
        <v>-2.993313325419499</v>
      </c>
      <c r="P204" s="14">
        <f t="shared" si="30"/>
        <v>-6.2839298402278843</v>
      </c>
      <c r="Q204" s="14">
        <f t="shared" si="31"/>
        <v>14.469689616661896</v>
      </c>
    </row>
    <row r="205" spans="1:17" s="3" customFormat="1" ht="54">
      <c r="A205" s="56" t="s">
        <v>1387</v>
      </c>
      <c r="B205" s="17" t="s">
        <v>460</v>
      </c>
      <c r="C205" s="18" t="s">
        <v>461</v>
      </c>
      <c r="D205" s="57">
        <v>3467470</v>
      </c>
      <c r="E205" s="14">
        <f t="shared" si="37"/>
        <v>6.9221110315021858E-2</v>
      </c>
      <c r="F205" s="13">
        <v>4594305</v>
      </c>
      <c r="G205" s="14">
        <f t="shared" si="32"/>
        <v>0.12274800638417074</v>
      </c>
      <c r="H205" s="13">
        <v>3232915</v>
      </c>
      <c r="I205" s="14">
        <f t="shared" si="33"/>
        <v>7.9603439247668231E-2</v>
      </c>
      <c r="J205" s="15">
        <v>3841669</v>
      </c>
      <c r="K205" s="16">
        <f t="shared" si="34"/>
        <v>0.10674775525403857</v>
      </c>
      <c r="L205" s="15">
        <v>19784121</v>
      </c>
      <c r="M205" s="16">
        <f t="shared" si="29"/>
        <v>0.7291250816260193</v>
      </c>
      <c r="N205" s="14">
        <f t="shared" si="35"/>
        <v>-24.526778261347474</v>
      </c>
      <c r="O205" s="14">
        <f t="shared" si="36"/>
        <v>42.110293651395104</v>
      </c>
      <c r="P205" s="14">
        <f t="shared" si="30"/>
        <v>-15.846081481772638</v>
      </c>
      <c r="Q205" s="14">
        <f t="shared" si="31"/>
        <v>-80.582058712641313</v>
      </c>
    </row>
    <row r="206" spans="1:17" s="3" customFormat="1" ht="27">
      <c r="A206" s="56" t="s">
        <v>1388</v>
      </c>
      <c r="B206" s="17" t="s">
        <v>376</v>
      </c>
      <c r="C206" s="18" t="s">
        <v>377</v>
      </c>
      <c r="D206" s="57">
        <v>3409104</v>
      </c>
      <c r="E206" s="14">
        <f t="shared" si="37"/>
        <v>6.8055949744159946E-2</v>
      </c>
      <c r="F206" s="13">
        <v>2225782</v>
      </c>
      <c r="G206" s="14">
        <f t="shared" si="32"/>
        <v>5.9467167100523875E-2</v>
      </c>
      <c r="H206" s="13">
        <v>1843097</v>
      </c>
      <c r="I206" s="14">
        <f t="shared" si="33"/>
        <v>4.5382220091483863E-2</v>
      </c>
      <c r="J206" s="15">
        <v>2322300</v>
      </c>
      <c r="K206" s="16">
        <f t="shared" si="34"/>
        <v>6.4529326192978562E-2</v>
      </c>
      <c r="L206" s="15">
        <v>1759351</v>
      </c>
      <c r="M206" s="16">
        <f t="shared" si="29"/>
        <v>6.4839218355155562E-2</v>
      </c>
      <c r="N206" s="14">
        <f t="shared" si="35"/>
        <v>53.16432606607475</v>
      </c>
      <c r="O206" s="14">
        <f t="shared" si="36"/>
        <v>20.763150284548235</v>
      </c>
      <c r="P206" s="14">
        <f t="shared" si="30"/>
        <v>-20.634844765964775</v>
      </c>
      <c r="Q206" s="14">
        <f t="shared" si="31"/>
        <v>31.997537728400982</v>
      </c>
    </row>
    <row r="207" spans="1:17" s="3" customFormat="1" ht="40.5">
      <c r="A207" s="56" t="s">
        <v>1389</v>
      </c>
      <c r="B207" s="17" t="s">
        <v>180</v>
      </c>
      <c r="C207" s="18" t="s">
        <v>181</v>
      </c>
      <c r="D207" s="57">
        <v>3355656</v>
      </c>
      <c r="E207" s="14">
        <f t="shared" si="37"/>
        <v>6.6988967216807929E-2</v>
      </c>
      <c r="F207" s="13">
        <v>3714829</v>
      </c>
      <c r="G207" s="14">
        <f t="shared" si="32"/>
        <v>9.9250670951994399E-2</v>
      </c>
      <c r="H207" s="13">
        <v>309226</v>
      </c>
      <c r="I207" s="14">
        <f t="shared" si="33"/>
        <v>7.6140118452849683E-3</v>
      </c>
      <c r="J207" s="15">
        <v>6453517</v>
      </c>
      <c r="K207" s="16">
        <f t="shared" si="34"/>
        <v>0.17932269886962598</v>
      </c>
      <c r="L207" s="15">
        <v>324556</v>
      </c>
      <c r="M207" s="16">
        <f t="shared" si="29"/>
        <v>1.1961204644483032E-2</v>
      </c>
      <c r="N207" s="14">
        <f t="shared" si="35"/>
        <v>-9.6686280848997352</v>
      </c>
      <c r="O207" s="14">
        <f t="shared" si="36"/>
        <v>1101.3313886930594</v>
      </c>
      <c r="P207" s="14">
        <f t="shared" si="30"/>
        <v>-95.208411165570652</v>
      </c>
      <c r="Q207" s="14">
        <f t="shared" si="31"/>
        <v>1888.414017919866</v>
      </c>
    </row>
    <row r="208" spans="1:17" s="3" customFormat="1" ht="27">
      <c r="A208" s="56" t="s">
        <v>1390</v>
      </c>
      <c r="B208" s="17" t="s">
        <v>1391</v>
      </c>
      <c r="C208" s="18" t="s">
        <v>1392</v>
      </c>
      <c r="D208" s="57">
        <v>3354740</v>
      </c>
      <c r="E208" s="14">
        <f t="shared" si="37"/>
        <v>6.6970681107036661E-2</v>
      </c>
      <c r="F208" s="13">
        <v>1882724</v>
      </c>
      <c r="G208" s="14">
        <f t="shared" si="32"/>
        <v>5.0301540183255458E-2</v>
      </c>
      <c r="H208" s="13">
        <v>3488932</v>
      </c>
      <c r="I208" s="14">
        <f t="shared" si="33"/>
        <v>8.590729620211035E-2</v>
      </c>
      <c r="J208" s="15">
        <v>2946184</v>
      </c>
      <c r="K208" s="16">
        <f t="shared" si="34"/>
        <v>8.1865077018703158E-2</v>
      </c>
      <c r="L208" s="15">
        <v>2795365</v>
      </c>
      <c r="M208" s="16">
        <f t="shared" si="29"/>
        <v>0.10302053519585315</v>
      </c>
      <c r="N208" s="14">
        <f t="shared" si="35"/>
        <v>78.185437695594246</v>
      </c>
      <c r="O208" s="14">
        <f t="shared" si="36"/>
        <v>-46.037240049390469</v>
      </c>
      <c r="P208" s="14">
        <f t="shared" si="30"/>
        <v>18.422067325055053</v>
      </c>
      <c r="Q208" s="14">
        <f t="shared" si="31"/>
        <v>5.3953240453393381</v>
      </c>
    </row>
    <row r="209" spans="1:17" s="3" customFormat="1">
      <c r="A209" s="56" t="s">
        <v>1393</v>
      </c>
      <c r="B209" s="17" t="s">
        <v>1394</v>
      </c>
      <c r="C209" s="18" t="s">
        <v>1395</v>
      </c>
      <c r="D209" s="57">
        <v>3317604</v>
      </c>
      <c r="E209" s="14">
        <f t="shared" si="37"/>
        <v>6.6229335067227044E-2</v>
      </c>
      <c r="F209" s="13">
        <v>3291736</v>
      </c>
      <c r="G209" s="14">
        <f t="shared" si="32"/>
        <v>8.7946714800825082E-2</v>
      </c>
      <c r="H209" s="13">
        <v>2391223</v>
      </c>
      <c r="I209" s="14">
        <f t="shared" si="33"/>
        <v>5.8878620318853714E-2</v>
      </c>
      <c r="J209" s="15">
        <v>1421088</v>
      </c>
      <c r="K209" s="16">
        <f t="shared" si="34"/>
        <v>3.9487512854035879E-2</v>
      </c>
      <c r="L209" s="15">
        <v>885475</v>
      </c>
      <c r="M209" s="16">
        <f t="shared" si="29"/>
        <v>3.2633344269012474E-2</v>
      </c>
      <c r="N209" s="14">
        <f t="shared" si="35"/>
        <v>0.78584673862059407</v>
      </c>
      <c r="O209" s="14">
        <f t="shared" si="36"/>
        <v>37.659097457660792</v>
      </c>
      <c r="P209" s="14">
        <f t="shared" si="30"/>
        <v>68.267060167983971</v>
      </c>
      <c r="Q209" s="14">
        <f t="shared" si="31"/>
        <v>60.488777209972056</v>
      </c>
    </row>
    <row r="210" spans="1:17" s="3" customFormat="1" ht="40.5">
      <c r="A210" s="56" t="s">
        <v>1396</v>
      </c>
      <c r="B210" s="17" t="s">
        <v>400</v>
      </c>
      <c r="C210" s="18" t="s">
        <v>401</v>
      </c>
      <c r="D210" s="57">
        <v>3290827</v>
      </c>
      <c r="E210" s="14">
        <f t="shared" si="37"/>
        <v>6.5694785764448552E-2</v>
      </c>
      <c r="F210" s="13">
        <v>2236576</v>
      </c>
      <c r="G210" s="14">
        <f t="shared" si="32"/>
        <v>5.9755555002700751E-2</v>
      </c>
      <c r="H210" s="13">
        <v>3872065</v>
      </c>
      <c r="I210" s="14">
        <f t="shared" si="33"/>
        <v>9.5341105779311389E-2</v>
      </c>
      <c r="J210" s="15">
        <v>2763164</v>
      </c>
      <c r="K210" s="16">
        <f t="shared" si="34"/>
        <v>7.6779533686731002E-2</v>
      </c>
      <c r="L210" s="15">
        <v>2600763</v>
      </c>
      <c r="M210" s="16">
        <f t="shared" si="29"/>
        <v>9.5848662402789123E-2</v>
      </c>
      <c r="N210" s="14">
        <f t="shared" si="35"/>
        <v>47.136828795444465</v>
      </c>
      <c r="O210" s="14">
        <f t="shared" si="36"/>
        <v>-42.238159741636565</v>
      </c>
      <c r="P210" s="14">
        <f t="shared" si="30"/>
        <v>40.131566566443396</v>
      </c>
      <c r="Q210" s="14">
        <f t="shared" si="31"/>
        <v>6.2443598282504018</v>
      </c>
    </row>
    <row r="211" spans="1:17" s="3" customFormat="1" ht="54">
      <c r="A211" s="56" t="s">
        <v>1397</v>
      </c>
      <c r="B211" s="17" t="s">
        <v>789</v>
      </c>
      <c r="C211" s="18" t="s">
        <v>790</v>
      </c>
      <c r="D211" s="57">
        <v>3275024</v>
      </c>
      <c r="E211" s="14">
        <f t="shared" si="37"/>
        <v>6.5379310444890412E-2</v>
      </c>
      <c r="F211" s="13">
        <v>2258697</v>
      </c>
      <c r="G211" s="14">
        <f t="shared" si="32"/>
        <v>6.0346571195405464E-2</v>
      </c>
      <c r="H211" s="13">
        <v>2414943</v>
      </c>
      <c r="I211" s="14">
        <f t="shared" si="33"/>
        <v>5.9462673280021791E-2</v>
      </c>
      <c r="J211" s="15">
        <v>2290355</v>
      </c>
      <c r="K211" s="16">
        <f t="shared" si="34"/>
        <v>6.3641676309141554E-2</v>
      </c>
      <c r="L211" s="15">
        <v>1998756</v>
      </c>
      <c r="M211" s="16">
        <f t="shared" si="29"/>
        <v>7.366226337022988E-2</v>
      </c>
      <c r="N211" s="14">
        <f t="shared" si="35"/>
        <v>44.996163717399902</v>
      </c>
      <c r="O211" s="14">
        <f t="shared" si="36"/>
        <v>-6.4699663718771001</v>
      </c>
      <c r="P211" s="14">
        <f t="shared" si="30"/>
        <v>5.439680748180959</v>
      </c>
      <c r="Q211" s="14">
        <f t="shared" si="31"/>
        <v>14.589024373160106</v>
      </c>
    </row>
    <row r="212" spans="1:17" s="3" customFormat="1">
      <c r="A212" s="56" t="s">
        <v>1398</v>
      </c>
      <c r="B212" s="17" t="s">
        <v>1399</v>
      </c>
      <c r="C212" s="18" t="s">
        <v>1400</v>
      </c>
      <c r="D212" s="57">
        <v>3261113</v>
      </c>
      <c r="E212" s="14">
        <f t="shared" si="37"/>
        <v>6.5101605124990802E-2</v>
      </c>
      <c r="F212" s="13">
        <v>8147250</v>
      </c>
      <c r="G212" s="14">
        <f t="shared" si="32"/>
        <v>0.21767355345660228</v>
      </c>
      <c r="H212" s="13">
        <v>3949461</v>
      </c>
      <c r="I212" s="14">
        <f t="shared" si="33"/>
        <v>9.7246812481780368E-2</v>
      </c>
      <c r="J212" s="15">
        <v>3414768</v>
      </c>
      <c r="K212" s="16">
        <f t="shared" si="34"/>
        <v>9.4885535092513892E-2</v>
      </c>
      <c r="L212" s="15">
        <v>4697080</v>
      </c>
      <c r="M212" s="16">
        <f t="shared" si="29"/>
        <v>0.1731064442238269</v>
      </c>
      <c r="N212" s="14">
        <f t="shared" si="35"/>
        <v>-59.972837460492798</v>
      </c>
      <c r="O212" s="14">
        <f t="shared" si="36"/>
        <v>106.28764279480161</v>
      </c>
      <c r="P212" s="14">
        <f t="shared" si="30"/>
        <v>15.658252625068526</v>
      </c>
      <c r="Q212" s="14">
        <f t="shared" si="31"/>
        <v>-27.300195014775134</v>
      </c>
    </row>
    <row r="213" spans="1:17" s="3" customFormat="1" ht="54">
      <c r="A213" s="56" t="s">
        <v>1401</v>
      </c>
      <c r="B213" s="17" t="s">
        <v>624</v>
      </c>
      <c r="C213" s="18" t="s">
        <v>625</v>
      </c>
      <c r="D213" s="57">
        <v>3250121</v>
      </c>
      <c r="E213" s="14">
        <f t="shared" si="37"/>
        <v>6.4882171807735659E-2</v>
      </c>
      <c r="F213" s="13">
        <v>2470679</v>
      </c>
      <c r="G213" s="14">
        <f t="shared" si="32"/>
        <v>6.6010184710252495E-2</v>
      </c>
      <c r="H213" s="13">
        <v>11035778</v>
      </c>
      <c r="I213" s="14">
        <f t="shared" si="33"/>
        <v>0.27173182207814112</v>
      </c>
      <c r="J213" s="15">
        <v>4543908</v>
      </c>
      <c r="K213" s="16">
        <f t="shared" si="34"/>
        <v>0.12626074216203112</v>
      </c>
      <c r="L213" s="15">
        <v>1214755</v>
      </c>
      <c r="M213" s="16">
        <f t="shared" si="29"/>
        <v>4.4768647468877439E-2</v>
      </c>
      <c r="N213" s="14">
        <f t="shared" si="35"/>
        <v>31.547683855328838</v>
      </c>
      <c r="O213" s="14">
        <f t="shared" si="36"/>
        <v>-77.612099482247643</v>
      </c>
      <c r="P213" s="14">
        <f t="shared" si="30"/>
        <v>142.86975000374127</v>
      </c>
      <c r="Q213" s="14">
        <f t="shared" si="31"/>
        <v>274.05962519191115</v>
      </c>
    </row>
    <row r="214" spans="1:17" s="3" customFormat="1">
      <c r="A214" s="56" t="s">
        <v>1402</v>
      </c>
      <c r="B214" s="17" t="s">
        <v>342</v>
      </c>
      <c r="C214" s="18" t="s">
        <v>343</v>
      </c>
      <c r="D214" s="57">
        <v>3194223</v>
      </c>
      <c r="E214" s="14">
        <f t="shared" si="37"/>
        <v>6.3766279925646097E-2</v>
      </c>
      <c r="F214" s="13">
        <v>4088551</v>
      </c>
      <c r="G214" s="14">
        <f t="shared" si="32"/>
        <v>0.10923556103698115</v>
      </c>
      <c r="H214" s="13">
        <v>6645429</v>
      </c>
      <c r="I214" s="14">
        <f t="shared" si="33"/>
        <v>0.16362910985169501</v>
      </c>
      <c r="J214" s="15">
        <v>4292584</v>
      </c>
      <c r="K214" s="16">
        <f t="shared" si="34"/>
        <v>0.1192772480501058</v>
      </c>
      <c r="L214" s="15">
        <v>4329930</v>
      </c>
      <c r="M214" s="16">
        <f t="shared" si="29"/>
        <v>0.15957547796462374</v>
      </c>
      <c r="N214" s="14">
        <f t="shared" si="35"/>
        <v>-21.87395974759762</v>
      </c>
      <c r="O214" s="14">
        <f t="shared" si="36"/>
        <v>-38.475740241901612</v>
      </c>
      <c r="P214" s="14">
        <f t="shared" si="30"/>
        <v>54.811856914157062</v>
      </c>
      <c r="Q214" s="14">
        <f t="shared" si="31"/>
        <v>-0.86250816987803491</v>
      </c>
    </row>
    <row r="215" spans="1:17" s="3" customFormat="1" ht="27">
      <c r="A215" s="56" t="s">
        <v>1403</v>
      </c>
      <c r="B215" s="17" t="s">
        <v>470</v>
      </c>
      <c r="C215" s="18" t="s">
        <v>471</v>
      </c>
      <c r="D215" s="57">
        <v>3154610</v>
      </c>
      <c r="E215" s="14">
        <f t="shared" si="37"/>
        <v>6.2975485530046726E-2</v>
      </c>
      <c r="F215" s="13">
        <v>1295393</v>
      </c>
      <c r="G215" s="14">
        <f t="shared" si="32"/>
        <v>3.4609567330425403E-2</v>
      </c>
      <c r="H215" s="13">
        <v>2047234</v>
      </c>
      <c r="I215" s="14">
        <f t="shared" si="33"/>
        <v>5.0408645864416728E-2</v>
      </c>
      <c r="J215" s="15">
        <v>1462129</v>
      </c>
      <c r="K215" s="16">
        <f t="shared" si="34"/>
        <v>4.0627911629511071E-2</v>
      </c>
      <c r="L215" s="15">
        <v>1859736</v>
      </c>
      <c r="M215" s="16">
        <f t="shared" si="29"/>
        <v>6.8538812657021581E-2</v>
      </c>
      <c r="N215" s="14">
        <f t="shared" si="35"/>
        <v>143.52532397504078</v>
      </c>
      <c r="O215" s="14">
        <f t="shared" si="36"/>
        <v>-36.724722234976561</v>
      </c>
      <c r="P215" s="14">
        <f t="shared" si="30"/>
        <v>40.017330892144265</v>
      </c>
      <c r="Q215" s="14">
        <f t="shared" si="31"/>
        <v>-21.379754975975086</v>
      </c>
    </row>
    <row r="216" spans="1:17" s="3" customFormat="1">
      <c r="A216" s="56" t="s">
        <v>1404</v>
      </c>
      <c r="B216" s="17" t="s">
        <v>500</v>
      </c>
      <c r="C216" s="18" t="s">
        <v>501</v>
      </c>
      <c r="D216" s="57">
        <v>3149531</v>
      </c>
      <c r="E216" s="14">
        <f t="shared" si="37"/>
        <v>6.287409344322549E-2</v>
      </c>
      <c r="F216" s="13">
        <v>2242938</v>
      </c>
      <c r="G216" s="14">
        <f t="shared" si="32"/>
        <v>5.9925531270409595E-2</v>
      </c>
      <c r="H216" s="13">
        <v>4112389</v>
      </c>
      <c r="I216" s="14">
        <f t="shared" si="33"/>
        <v>0.10125855703731125</v>
      </c>
      <c r="J216" s="15">
        <v>3146051</v>
      </c>
      <c r="K216" s="16">
        <f t="shared" si="34"/>
        <v>8.7418744864464715E-2</v>
      </c>
      <c r="L216" s="15">
        <v>3868114</v>
      </c>
      <c r="M216" s="16">
        <f t="shared" si="29"/>
        <v>0.14255568574356919</v>
      </c>
      <c r="N216" s="14">
        <f t="shared" si="35"/>
        <v>40.419886773508672</v>
      </c>
      <c r="O216" s="14">
        <f t="shared" si="36"/>
        <v>-45.459002054523538</v>
      </c>
      <c r="P216" s="14">
        <f t="shared" si="30"/>
        <v>30.715903842626837</v>
      </c>
      <c r="Q216" s="14">
        <f t="shared" si="31"/>
        <v>-18.667055831343131</v>
      </c>
    </row>
    <row r="217" spans="1:17" s="3" customFormat="1" ht="40.5">
      <c r="A217" s="56" t="s">
        <v>1405</v>
      </c>
      <c r="B217" s="17" t="s">
        <v>276</v>
      </c>
      <c r="C217" s="18" t="s">
        <v>277</v>
      </c>
      <c r="D217" s="57">
        <v>3127359</v>
      </c>
      <c r="E217" s="14">
        <f t="shared" si="37"/>
        <v>6.243147376435166E-2</v>
      </c>
      <c r="F217" s="13">
        <v>6501782</v>
      </c>
      <c r="G217" s="14">
        <f t="shared" si="32"/>
        <v>0.17371088302680959</v>
      </c>
      <c r="H217" s="13">
        <v>1754328</v>
      </c>
      <c r="I217" s="14">
        <f t="shared" si="33"/>
        <v>4.3196478215011311E-2</v>
      </c>
      <c r="J217" s="15">
        <v>1631662</v>
      </c>
      <c r="K217" s="16">
        <f t="shared" si="34"/>
        <v>4.5338694154367559E-2</v>
      </c>
      <c r="L217" s="15">
        <v>1597731</v>
      </c>
      <c r="M217" s="16">
        <f t="shared" si="29"/>
        <v>5.8882866001043026E-2</v>
      </c>
      <c r="N217" s="14">
        <f t="shared" si="35"/>
        <v>-51.89997142321905</v>
      </c>
      <c r="O217" s="14">
        <f t="shared" si="36"/>
        <v>270.6138190805824</v>
      </c>
      <c r="P217" s="14">
        <f t="shared" si="30"/>
        <v>7.5178560265545187</v>
      </c>
      <c r="Q217" s="14">
        <f t="shared" si="31"/>
        <v>2.1236991708867134</v>
      </c>
    </row>
    <row r="218" spans="1:17" s="3" customFormat="1" ht="54">
      <c r="A218" s="56" t="s">
        <v>1406</v>
      </c>
      <c r="B218" s="17" t="s">
        <v>941</v>
      </c>
      <c r="C218" s="18" t="s">
        <v>942</v>
      </c>
      <c r="D218" s="57">
        <v>3108498</v>
      </c>
      <c r="E218" s="14">
        <f t="shared" si="37"/>
        <v>6.205495158488028E-2</v>
      </c>
      <c r="F218" s="13">
        <v>1917802</v>
      </c>
      <c r="G218" s="14">
        <f t="shared" si="32"/>
        <v>5.1238734071763936E-2</v>
      </c>
      <c r="H218" s="13">
        <v>3386500</v>
      </c>
      <c r="I218" s="14">
        <f t="shared" si="33"/>
        <v>8.3385132925619276E-2</v>
      </c>
      <c r="J218" s="15">
        <v>3492973</v>
      </c>
      <c r="K218" s="16">
        <f t="shared" si="34"/>
        <v>9.705860315216247E-2</v>
      </c>
      <c r="L218" s="15">
        <v>2876496</v>
      </c>
      <c r="M218" s="16">
        <f t="shared" si="29"/>
        <v>0.10601054152453464</v>
      </c>
      <c r="N218" s="14">
        <f t="shared" si="35"/>
        <v>62.086492766197971</v>
      </c>
      <c r="O218" s="14">
        <f t="shared" si="36"/>
        <v>-43.369201240218516</v>
      </c>
      <c r="P218" s="14">
        <f t="shared" si="30"/>
        <v>-3.0482056402955302</v>
      </c>
      <c r="Q218" s="14">
        <f t="shared" si="31"/>
        <v>21.431526412690996</v>
      </c>
    </row>
    <row r="219" spans="1:17" s="3" customFormat="1" ht="54">
      <c r="A219" s="56" t="s">
        <v>1407</v>
      </c>
      <c r="B219" s="17" t="s">
        <v>86</v>
      </c>
      <c r="C219" s="18" t="s">
        <v>87</v>
      </c>
      <c r="D219" s="57">
        <v>3088626</v>
      </c>
      <c r="E219" s="14">
        <f t="shared" si="37"/>
        <v>6.1658246810453933E-2</v>
      </c>
      <c r="F219" s="13">
        <v>2719636</v>
      </c>
      <c r="G219" s="14">
        <f t="shared" si="32"/>
        <v>7.266167507177268E-2</v>
      </c>
      <c r="H219" s="13">
        <v>3380035</v>
      </c>
      <c r="I219" s="14">
        <f t="shared" si="33"/>
        <v>8.3225946484053015E-2</v>
      </c>
      <c r="J219" s="15">
        <v>3096737</v>
      </c>
      <c r="K219" s="16">
        <f t="shared" si="34"/>
        <v>8.6048465748122915E-2</v>
      </c>
      <c r="L219" s="15">
        <v>1816449</v>
      </c>
      <c r="M219" s="16">
        <f t="shared" si="29"/>
        <v>6.6943511182250712E-2</v>
      </c>
      <c r="N219" s="14">
        <f t="shared" si="35"/>
        <v>13.567624490924521</v>
      </c>
      <c r="O219" s="14">
        <f t="shared" si="36"/>
        <v>-19.53822963371681</v>
      </c>
      <c r="P219" s="14">
        <f t="shared" si="30"/>
        <v>9.1482744579213549</v>
      </c>
      <c r="Q219" s="14">
        <f t="shared" si="31"/>
        <v>70.483013836336724</v>
      </c>
    </row>
    <row r="220" spans="1:17" s="3" customFormat="1" ht="54">
      <c r="A220" s="56" t="s">
        <v>1408</v>
      </c>
      <c r="B220" s="17" t="s">
        <v>214</v>
      </c>
      <c r="C220" s="18" t="s">
        <v>215</v>
      </c>
      <c r="D220" s="57">
        <v>3077615</v>
      </c>
      <c r="E220" s="14">
        <f t="shared" si="37"/>
        <v>6.1438434196162045E-2</v>
      </c>
      <c r="F220" s="13">
        <v>2627796</v>
      </c>
      <c r="G220" s="14">
        <f t="shared" si="32"/>
        <v>7.0207946617453207E-2</v>
      </c>
      <c r="H220" s="13">
        <v>2887281</v>
      </c>
      <c r="I220" s="14">
        <f t="shared" si="33"/>
        <v>7.1092960277163719E-2</v>
      </c>
      <c r="J220" s="15">
        <v>1455919</v>
      </c>
      <c r="K220" s="16">
        <f t="shared" si="34"/>
        <v>4.0455355493069438E-2</v>
      </c>
      <c r="L220" s="15">
        <v>891127</v>
      </c>
      <c r="M220" s="16">
        <f t="shared" si="29"/>
        <v>3.2841643387348352E-2</v>
      </c>
      <c r="N220" s="14">
        <f t="shared" si="35"/>
        <v>17.117729077904066</v>
      </c>
      <c r="O220" s="14">
        <f t="shared" si="36"/>
        <v>-8.9871751312047561</v>
      </c>
      <c r="P220" s="14">
        <f t="shared" si="30"/>
        <v>98.313299022816508</v>
      </c>
      <c r="Q220" s="14">
        <f t="shared" si="31"/>
        <v>63.379518295372037</v>
      </c>
    </row>
    <row r="221" spans="1:17" s="3" customFormat="1" ht="54">
      <c r="A221" s="56" t="s">
        <v>1409</v>
      </c>
      <c r="B221" s="17" t="s">
        <v>464</v>
      </c>
      <c r="C221" s="18" t="s">
        <v>465</v>
      </c>
      <c r="D221" s="57">
        <v>3055289</v>
      </c>
      <c r="E221" s="14">
        <f t="shared" si="37"/>
        <v>6.0992740214990418E-2</v>
      </c>
      <c r="F221" s="13">
        <v>3795181</v>
      </c>
      <c r="G221" s="14">
        <f t="shared" si="32"/>
        <v>0.10139746961011155</v>
      </c>
      <c r="H221" s="13">
        <v>2647940</v>
      </c>
      <c r="I221" s="14">
        <f t="shared" si="33"/>
        <v>6.5199713237579893E-2</v>
      </c>
      <c r="J221" s="15">
        <v>2280957</v>
      </c>
      <c r="K221" s="16">
        <f t="shared" si="34"/>
        <v>6.338053579862972E-2</v>
      </c>
      <c r="L221" s="15">
        <v>1820764</v>
      </c>
      <c r="M221" s="16">
        <f t="shared" si="29"/>
        <v>6.710253642917556E-2</v>
      </c>
      <c r="N221" s="14">
        <f t="shared" si="35"/>
        <v>-19.495565560641243</v>
      </c>
      <c r="O221" s="14">
        <f t="shared" si="36"/>
        <v>43.325792880503336</v>
      </c>
      <c r="P221" s="14">
        <f t="shared" si="30"/>
        <v>16.088992471142596</v>
      </c>
      <c r="Q221" s="14">
        <f t="shared" si="31"/>
        <v>25.27471984287914</v>
      </c>
    </row>
    <row r="222" spans="1:17" s="3" customFormat="1" ht="27">
      <c r="A222" s="56" t="s">
        <v>1410</v>
      </c>
      <c r="B222" s="17" t="s">
        <v>494</v>
      </c>
      <c r="C222" s="18" t="s">
        <v>495</v>
      </c>
      <c r="D222" s="57">
        <v>3034948</v>
      </c>
      <c r="E222" s="14">
        <f t="shared" si="37"/>
        <v>6.058667279265717E-2</v>
      </c>
      <c r="F222" s="13">
        <v>2256466</v>
      </c>
      <c r="G222" s="14">
        <f t="shared" si="32"/>
        <v>6.0286964616773207E-2</v>
      </c>
      <c r="H222" s="13">
        <v>3732363</v>
      </c>
      <c r="I222" s="14">
        <f t="shared" si="33"/>
        <v>9.1901250518725275E-2</v>
      </c>
      <c r="J222" s="15">
        <v>2831519</v>
      </c>
      <c r="K222" s="16">
        <f t="shared" si="34"/>
        <v>7.8678901594374739E-2</v>
      </c>
      <c r="L222" s="15">
        <v>2905703</v>
      </c>
      <c r="M222" s="16">
        <f t="shared" si="29"/>
        <v>0.1070869379062112</v>
      </c>
      <c r="N222" s="14">
        <f t="shared" si="35"/>
        <v>34.500054510016994</v>
      </c>
      <c r="O222" s="14">
        <f t="shared" si="36"/>
        <v>-39.543233067094498</v>
      </c>
      <c r="P222" s="14">
        <f t="shared" si="30"/>
        <v>31.814866861214778</v>
      </c>
      <c r="Q222" s="14">
        <f t="shared" si="31"/>
        <v>-2.5530482640517631</v>
      </c>
    </row>
    <row r="223" spans="1:17" s="3" customFormat="1" ht="54">
      <c r="A223" s="56" t="s">
        <v>1411</v>
      </c>
      <c r="B223" s="17" t="s">
        <v>68</v>
      </c>
      <c r="C223" s="18" t="s">
        <v>69</v>
      </c>
      <c r="D223" s="57">
        <v>3016107</v>
      </c>
      <c r="E223" s="14">
        <f t="shared" si="37"/>
        <v>6.0210549873224467E-2</v>
      </c>
      <c r="F223" s="13">
        <v>1606511</v>
      </c>
      <c r="G223" s="14">
        <f t="shared" si="32"/>
        <v>4.2921839643698126E-2</v>
      </c>
      <c r="H223" s="13">
        <v>1516738</v>
      </c>
      <c r="I223" s="14">
        <f t="shared" si="33"/>
        <v>3.7346345708943726E-2</v>
      </c>
      <c r="J223" s="15">
        <v>1105111</v>
      </c>
      <c r="K223" s="16">
        <f t="shared" si="34"/>
        <v>3.0707517632712712E-2</v>
      </c>
      <c r="L223" s="15">
        <v>741222</v>
      </c>
      <c r="M223" s="16">
        <f t="shared" si="29"/>
        <v>2.7317036286474455E-2</v>
      </c>
      <c r="N223" s="14">
        <f t="shared" si="35"/>
        <v>87.742692082407146</v>
      </c>
      <c r="O223" s="14">
        <f t="shared" si="36"/>
        <v>5.9188205214084437</v>
      </c>
      <c r="P223" s="14">
        <f t="shared" si="30"/>
        <v>37.247570606029619</v>
      </c>
      <c r="Q223" s="14">
        <f t="shared" si="31"/>
        <v>49.093119200455462</v>
      </c>
    </row>
    <row r="224" spans="1:17" s="3" customFormat="1" ht="54">
      <c r="A224" s="56" t="s">
        <v>1412</v>
      </c>
      <c r="B224" s="17" t="s">
        <v>911</v>
      </c>
      <c r="C224" s="18" t="s">
        <v>912</v>
      </c>
      <c r="D224" s="57">
        <v>2968428</v>
      </c>
      <c r="E224" s="14">
        <f t="shared" si="37"/>
        <v>5.9258733904027923E-2</v>
      </c>
      <c r="F224" s="13">
        <v>2254386</v>
      </c>
      <c r="G224" s="14">
        <f t="shared" si="32"/>
        <v>6.0231392369549941E-2</v>
      </c>
      <c r="H224" s="13">
        <v>3704203</v>
      </c>
      <c r="I224" s="14">
        <f t="shared" si="33"/>
        <v>9.1207872298384091E-2</v>
      </c>
      <c r="J224" s="15">
        <v>3140314</v>
      </c>
      <c r="K224" s="16">
        <f t="shared" si="34"/>
        <v>8.7259331892682812E-2</v>
      </c>
      <c r="L224" s="15">
        <v>2795321</v>
      </c>
      <c r="M224" s="16">
        <f t="shared" si="29"/>
        <v>0.10301891361743723</v>
      </c>
      <c r="N224" s="14">
        <f t="shared" si="35"/>
        <v>31.673457872786649</v>
      </c>
      <c r="O224" s="14">
        <f t="shared" si="36"/>
        <v>-39.139782565912292</v>
      </c>
      <c r="P224" s="14">
        <f t="shared" si="30"/>
        <v>17.956452762367075</v>
      </c>
      <c r="Q224" s="14">
        <f t="shared" si="31"/>
        <v>12.341802605139089</v>
      </c>
    </row>
    <row r="225" spans="1:17" s="3" customFormat="1" ht="27">
      <c r="A225" s="56" t="s">
        <v>1413</v>
      </c>
      <c r="B225" s="17" t="s">
        <v>60</v>
      </c>
      <c r="C225" s="18" t="s">
        <v>61</v>
      </c>
      <c r="D225" s="57">
        <v>2928308</v>
      </c>
      <c r="E225" s="14">
        <f t="shared" si="37"/>
        <v>5.8457818266448171E-2</v>
      </c>
      <c r="F225" s="13">
        <v>2218729</v>
      </c>
      <c r="G225" s="14">
        <f t="shared" si="32"/>
        <v>5.9278729091069217E-2</v>
      </c>
      <c r="H225" s="13">
        <v>1747760</v>
      </c>
      <c r="I225" s="14">
        <f t="shared" si="33"/>
        <v>4.3034755624414688E-2</v>
      </c>
      <c r="J225" s="15">
        <v>1863936</v>
      </c>
      <c r="K225" s="16">
        <f t="shared" si="34"/>
        <v>5.1792849393633766E-2</v>
      </c>
      <c r="L225" s="15">
        <v>1676025</v>
      </c>
      <c r="M225" s="16">
        <f t="shared" si="29"/>
        <v>6.1768317375952612E-2</v>
      </c>
      <c r="N225" s="14">
        <f t="shared" si="35"/>
        <v>31.981328048626036</v>
      </c>
      <c r="O225" s="14">
        <f t="shared" si="36"/>
        <v>26.947006453975373</v>
      </c>
      <c r="P225" s="14">
        <f t="shared" si="30"/>
        <v>-6.232832028567505</v>
      </c>
      <c r="Q225" s="14">
        <f t="shared" si="31"/>
        <v>11.211706269297892</v>
      </c>
    </row>
    <row r="226" spans="1:17" s="3" customFormat="1" ht="54">
      <c r="A226" s="56" t="s">
        <v>1414</v>
      </c>
      <c r="B226" s="17" t="s">
        <v>302</v>
      </c>
      <c r="C226" s="18" t="s">
        <v>303</v>
      </c>
      <c r="D226" s="57">
        <v>2888964</v>
      </c>
      <c r="E226" s="14">
        <f t="shared" si="37"/>
        <v>5.767239391836896E-2</v>
      </c>
      <c r="F226" s="13">
        <v>1568417</v>
      </c>
      <c r="G226" s="14">
        <f t="shared" si="32"/>
        <v>4.1904065996715915E-2</v>
      </c>
      <c r="H226" s="13">
        <v>1860970</v>
      </c>
      <c r="I226" s="14">
        <f t="shared" si="33"/>
        <v>4.5822303505267892E-2</v>
      </c>
      <c r="J226" s="15">
        <v>1581772</v>
      </c>
      <c r="K226" s="16">
        <f t="shared" si="34"/>
        <v>4.3952409831167417E-2</v>
      </c>
      <c r="L226" s="15">
        <v>3958480</v>
      </c>
      <c r="M226" s="16">
        <f t="shared" si="29"/>
        <v>0.14588603926931931</v>
      </c>
      <c r="N226" s="14">
        <f t="shared" si="35"/>
        <v>84.19616721828443</v>
      </c>
      <c r="O226" s="14">
        <f t="shared" si="36"/>
        <v>-15.720457610815865</v>
      </c>
      <c r="P226" s="14">
        <f t="shared" si="30"/>
        <v>17.650963602845419</v>
      </c>
      <c r="Q226" s="14">
        <f t="shared" si="31"/>
        <v>-60.040924799417958</v>
      </c>
    </row>
    <row r="227" spans="1:17" s="3" customFormat="1">
      <c r="A227" s="56" t="s">
        <v>1415</v>
      </c>
      <c r="B227" s="17" t="s">
        <v>172</v>
      </c>
      <c r="C227" s="18" t="s">
        <v>173</v>
      </c>
      <c r="D227" s="57">
        <v>2877857</v>
      </c>
      <c r="E227" s="14">
        <f t="shared" si="37"/>
        <v>5.7450664855891433E-2</v>
      </c>
      <c r="F227" s="13">
        <v>3124789</v>
      </c>
      <c r="G227" s="14">
        <f t="shared" si="32"/>
        <v>8.3486320590641358E-2</v>
      </c>
      <c r="H227" s="13">
        <v>2515700</v>
      </c>
      <c r="I227" s="14">
        <f t="shared" si="33"/>
        <v>6.1943593356261747E-2</v>
      </c>
      <c r="J227" s="15">
        <v>2867979</v>
      </c>
      <c r="K227" s="16">
        <f t="shared" si="34"/>
        <v>7.969200895905458E-2</v>
      </c>
      <c r="L227" s="15">
        <v>2814226</v>
      </c>
      <c r="M227" s="16">
        <f t="shared" si="29"/>
        <v>0.10371563952545912</v>
      </c>
      <c r="N227" s="14">
        <f t="shared" si="35"/>
        <v>-7.9023575671829365</v>
      </c>
      <c r="O227" s="14">
        <f t="shared" si="36"/>
        <v>24.211511706483286</v>
      </c>
      <c r="P227" s="14">
        <f t="shared" si="30"/>
        <v>-12.283179200405581</v>
      </c>
      <c r="Q227" s="14">
        <f t="shared" si="31"/>
        <v>1.9100456040133238</v>
      </c>
    </row>
    <row r="228" spans="1:17" s="3" customFormat="1">
      <c r="A228" s="56" t="s">
        <v>1416</v>
      </c>
      <c r="B228" s="17" t="s">
        <v>144</v>
      </c>
      <c r="C228" s="18" t="s">
        <v>145</v>
      </c>
      <c r="D228" s="57">
        <v>2871790</v>
      </c>
      <c r="E228" s="14">
        <f t="shared" si="37"/>
        <v>5.7329549323159715E-2</v>
      </c>
      <c r="F228" s="13">
        <v>1964620</v>
      </c>
      <c r="G228" s="14">
        <f t="shared" si="32"/>
        <v>5.2489590547965259E-2</v>
      </c>
      <c r="H228" s="13">
        <v>2323979</v>
      </c>
      <c r="I228" s="14">
        <f t="shared" si="33"/>
        <v>5.7222884344115682E-2</v>
      </c>
      <c r="J228" s="15">
        <v>2058514</v>
      </c>
      <c r="K228" s="16">
        <f t="shared" si="34"/>
        <v>5.7199552761836574E-2</v>
      </c>
      <c r="L228" s="15">
        <v>1619413</v>
      </c>
      <c r="M228" s="16">
        <f t="shared" si="29"/>
        <v>5.9681935619542395E-2</v>
      </c>
      <c r="N228" s="14">
        <f t="shared" si="35"/>
        <v>46.175341796377928</v>
      </c>
      <c r="O228" s="14">
        <f t="shared" si="36"/>
        <v>-15.463091533959643</v>
      </c>
      <c r="P228" s="14">
        <f t="shared" si="30"/>
        <v>12.895953100148942</v>
      </c>
      <c r="Q228" s="14">
        <f t="shared" si="31"/>
        <v>27.11482493965406</v>
      </c>
    </row>
    <row r="229" spans="1:17" s="3" customFormat="1" ht="54">
      <c r="A229" s="56" t="s">
        <v>1417</v>
      </c>
      <c r="B229" s="17" t="s">
        <v>1113</v>
      </c>
      <c r="C229" s="18" t="s">
        <v>1114</v>
      </c>
      <c r="D229" s="57">
        <v>2837302</v>
      </c>
      <c r="E229" s="14">
        <f t="shared" si="37"/>
        <v>5.6641065312470519E-2</v>
      </c>
      <c r="F229" s="13">
        <v>2440228</v>
      </c>
      <c r="G229" s="14">
        <f t="shared" si="32"/>
        <v>6.5196612354389227E-2</v>
      </c>
      <c r="H229" s="13">
        <v>2920030</v>
      </c>
      <c r="I229" s="14">
        <f t="shared" si="33"/>
        <v>7.1899332554789919E-2</v>
      </c>
      <c r="J229" s="15">
        <v>2269149</v>
      </c>
      <c r="K229" s="16">
        <f t="shared" si="34"/>
        <v>6.305242905803346E-2</v>
      </c>
      <c r="L229" s="15">
        <v>1616176</v>
      </c>
      <c r="M229" s="16">
        <f t="shared" si="29"/>
        <v>5.9562639043807569E-2</v>
      </c>
      <c r="N229" s="14">
        <f t="shared" si="35"/>
        <v>16.272004091420964</v>
      </c>
      <c r="O229" s="14">
        <f t="shared" si="36"/>
        <v>-16.431406526645276</v>
      </c>
      <c r="P229" s="14">
        <f t="shared" si="30"/>
        <v>28.683925119064458</v>
      </c>
      <c r="Q229" s="14">
        <f t="shared" si="31"/>
        <v>40.402344794131331</v>
      </c>
    </row>
    <row r="230" spans="1:17" s="3" customFormat="1">
      <c r="A230" s="56" t="s">
        <v>1418</v>
      </c>
      <c r="B230" s="17" t="s">
        <v>564</v>
      </c>
      <c r="C230" s="18" t="s">
        <v>565</v>
      </c>
      <c r="D230" s="57">
        <v>2830991</v>
      </c>
      <c r="E230" s="14">
        <f t="shared" si="37"/>
        <v>5.6515078807266986E-2</v>
      </c>
      <c r="F230" s="13">
        <v>1795242</v>
      </c>
      <c r="G230" s="14">
        <f t="shared" si="32"/>
        <v>4.7964246273839342E-2</v>
      </c>
      <c r="H230" s="13">
        <v>2283401</v>
      </c>
      <c r="I230" s="14">
        <f t="shared" si="33"/>
        <v>5.6223740117375458E-2</v>
      </c>
      <c r="J230" s="15">
        <v>1838314</v>
      </c>
      <c r="K230" s="16">
        <f t="shared" si="34"/>
        <v>5.1080895556611633E-2</v>
      </c>
      <c r="L230" s="15">
        <v>2296379</v>
      </c>
      <c r="M230" s="16">
        <f t="shared" si="29"/>
        <v>8.4630877753895481E-2</v>
      </c>
      <c r="N230" s="14">
        <f t="shared" si="35"/>
        <v>57.694115890782413</v>
      </c>
      <c r="O230" s="14">
        <f t="shared" si="36"/>
        <v>-21.378592721996707</v>
      </c>
      <c r="P230" s="14">
        <f t="shared" si="30"/>
        <v>24.211696152017556</v>
      </c>
      <c r="Q230" s="14">
        <f t="shared" si="31"/>
        <v>-19.947273511907227</v>
      </c>
    </row>
    <row r="231" spans="1:17" s="3" customFormat="1">
      <c r="A231" s="56" t="s">
        <v>1419</v>
      </c>
      <c r="B231" s="17" t="s">
        <v>444</v>
      </c>
      <c r="C231" s="18" t="s">
        <v>445</v>
      </c>
      <c r="D231" s="57">
        <v>2821595</v>
      </c>
      <c r="E231" s="14">
        <f t="shared" si="37"/>
        <v>5.6327506441098005E-2</v>
      </c>
      <c r="F231" s="13">
        <v>1910889</v>
      </c>
      <c r="G231" s="14">
        <f t="shared" si="32"/>
        <v>5.1054036502026237E-2</v>
      </c>
      <c r="H231" s="13">
        <v>1533159</v>
      </c>
      <c r="I231" s="14">
        <f t="shared" si="33"/>
        <v>3.7750676808241408E-2</v>
      </c>
      <c r="J231" s="15">
        <v>1974320</v>
      </c>
      <c r="K231" s="16">
        <f t="shared" si="34"/>
        <v>5.4860069452405562E-2</v>
      </c>
      <c r="L231" s="15">
        <v>1355039</v>
      </c>
      <c r="M231" s="16">
        <f t="shared" si="29"/>
        <v>4.9938681707488518E-2</v>
      </c>
      <c r="N231" s="14">
        <f t="shared" si="35"/>
        <v>47.658759875639028</v>
      </c>
      <c r="O231" s="14">
        <f t="shared" si="36"/>
        <v>24.637366378829594</v>
      </c>
      <c r="P231" s="14">
        <f t="shared" si="30"/>
        <v>-22.344959277118196</v>
      </c>
      <c r="Q231" s="14">
        <f t="shared" si="31"/>
        <v>45.702079423544269</v>
      </c>
    </row>
    <row r="232" spans="1:17" s="3" customFormat="1" ht="54">
      <c r="A232" s="56" t="s">
        <v>1420</v>
      </c>
      <c r="B232" s="17" t="s">
        <v>112</v>
      </c>
      <c r="C232" s="18" t="s">
        <v>113</v>
      </c>
      <c r="D232" s="57">
        <v>2806778</v>
      </c>
      <c r="E232" s="14">
        <f t="shared" si="37"/>
        <v>5.6031714641446476E-2</v>
      </c>
      <c r="F232" s="13">
        <v>2819483</v>
      </c>
      <c r="G232" s="14">
        <f t="shared" si="32"/>
        <v>7.5329329960475172E-2</v>
      </c>
      <c r="H232" s="13">
        <v>3020830</v>
      </c>
      <c r="I232" s="14">
        <f t="shared" si="33"/>
        <v>7.4381311411693046E-2</v>
      </c>
      <c r="J232" s="15">
        <v>1307736</v>
      </c>
      <c r="K232" s="16">
        <f t="shared" si="34"/>
        <v>3.6337821521035617E-2</v>
      </c>
      <c r="L232" s="15">
        <v>543899</v>
      </c>
      <c r="M232" s="16">
        <f t="shared" si="29"/>
        <v>2.0044883610007756E-2</v>
      </c>
      <c r="N232" s="14">
        <f t="shared" si="35"/>
        <v>-0.45061452755700249</v>
      </c>
      <c r="O232" s="14">
        <f t="shared" si="36"/>
        <v>-6.6652873547998395</v>
      </c>
      <c r="P232" s="14">
        <f t="shared" si="30"/>
        <v>130.99692904378256</v>
      </c>
      <c r="Q232" s="14">
        <f t="shared" si="31"/>
        <v>140.437287069842</v>
      </c>
    </row>
    <row r="233" spans="1:17" s="3" customFormat="1" ht="54">
      <c r="A233" s="56" t="s">
        <v>1421</v>
      </c>
      <c r="B233" s="17" t="s">
        <v>1422</v>
      </c>
      <c r="C233" s="18" t="s">
        <v>1423</v>
      </c>
      <c r="D233" s="57">
        <v>2761653</v>
      </c>
      <c r="E233" s="14">
        <f t="shared" si="37"/>
        <v>5.5130884179188593E-2</v>
      </c>
      <c r="F233" s="13">
        <v>2207373</v>
      </c>
      <c r="G233" s="14">
        <f t="shared" si="32"/>
        <v>5.897532599517144E-2</v>
      </c>
      <c r="H233" s="13">
        <v>3213207</v>
      </c>
      <c r="I233" s="14">
        <f t="shared" si="33"/>
        <v>7.9118172984653873E-2</v>
      </c>
      <c r="J233" s="15">
        <v>2970287</v>
      </c>
      <c r="K233" s="16">
        <f t="shared" si="34"/>
        <v>8.2534822679999884E-2</v>
      </c>
      <c r="L233" s="15">
        <v>2486121</v>
      </c>
      <c r="M233" s="16">
        <f t="shared" si="29"/>
        <v>9.1623639840110183E-2</v>
      </c>
      <c r="N233" s="14">
        <f t="shared" si="35"/>
        <v>25.110391401906249</v>
      </c>
      <c r="O233" s="14">
        <f t="shared" si="36"/>
        <v>-31.303118659955611</v>
      </c>
      <c r="P233" s="14">
        <f t="shared" si="30"/>
        <v>8.1783342821754257</v>
      </c>
      <c r="Q233" s="14">
        <f t="shared" si="31"/>
        <v>19.474756055718927</v>
      </c>
    </row>
    <row r="234" spans="1:17" s="3" customFormat="1" ht="27">
      <c r="A234" s="56" t="s">
        <v>1424</v>
      </c>
      <c r="B234" s="17" t="s">
        <v>238</v>
      </c>
      <c r="C234" s="18" t="s">
        <v>239</v>
      </c>
      <c r="D234" s="57">
        <v>2749416</v>
      </c>
      <c r="E234" s="14">
        <f t="shared" si="37"/>
        <v>5.4886596924525993E-2</v>
      </c>
      <c r="F234" s="13">
        <v>1568826</v>
      </c>
      <c r="G234" s="14">
        <f t="shared" si="32"/>
        <v>4.1914993424174721E-2</v>
      </c>
      <c r="H234" s="13">
        <v>1898537</v>
      </c>
      <c r="I234" s="14">
        <f t="shared" si="33"/>
        <v>4.6747308462780586E-2</v>
      </c>
      <c r="J234" s="15">
        <v>1942727</v>
      </c>
      <c r="K234" s="16">
        <f t="shared" si="34"/>
        <v>5.3982200528315316E-2</v>
      </c>
      <c r="L234" s="15">
        <v>2098517</v>
      </c>
      <c r="M234" s="16">
        <f t="shared" si="29"/>
        <v>7.733886074183377E-2</v>
      </c>
      <c r="N234" s="14">
        <f t="shared" si="35"/>
        <v>75.253087340469889</v>
      </c>
      <c r="O234" s="14">
        <f t="shared" si="36"/>
        <v>-17.366582795067991</v>
      </c>
      <c r="P234" s="14">
        <f t="shared" si="30"/>
        <v>-2.2746376613904067</v>
      </c>
      <c r="Q234" s="14">
        <f t="shared" si="31"/>
        <v>-7.4238140553543284</v>
      </c>
    </row>
    <row r="235" spans="1:17" s="3" customFormat="1">
      <c r="A235" s="56" t="s">
        <v>1425</v>
      </c>
      <c r="B235" s="17" t="s">
        <v>1041</v>
      </c>
      <c r="C235" s="18" t="s">
        <v>1042</v>
      </c>
      <c r="D235" s="57">
        <v>2698177</v>
      </c>
      <c r="E235" s="14">
        <f t="shared" si="37"/>
        <v>5.3863712668445501E-2</v>
      </c>
      <c r="F235" s="13">
        <v>2634900</v>
      </c>
      <c r="G235" s="14">
        <f t="shared" si="32"/>
        <v>7.0397747215661888E-2</v>
      </c>
      <c r="H235" s="13">
        <v>2728451</v>
      </c>
      <c r="I235" s="14">
        <f t="shared" si="33"/>
        <v>6.7182119981112898E-2</v>
      </c>
      <c r="J235" s="15">
        <v>1808306</v>
      </c>
      <c r="K235" s="16">
        <f t="shared" si="34"/>
        <v>5.0247068738199327E-2</v>
      </c>
      <c r="L235" s="15">
        <v>606729</v>
      </c>
      <c r="M235" s="16">
        <f t="shared" si="29"/>
        <v>2.2360423879831358E-2</v>
      </c>
      <c r="N235" s="14">
        <f t="shared" si="35"/>
        <v>2.4014953129151011</v>
      </c>
      <c r="O235" s="14">
        <f t="shared" si="36"/>
        <v>-3.4287220111337899</v>
      </c>
      <c r="P235" s="14">
        <f t="shared" si="30"/>
        <v>50.884363597753918</v>
      </c>
      <c r="Q235" s="14">
        <f t="shared" si="31"/>
        <v>198.04179460681789</v>
      </c>
    </row>
    <row r="236" spans="1:17" s="3" customFormat="1" ht="54">
      <c r="A236" s="56" t="s">
        <v>1426</v>
      </c>
      <c r="B236" s="17" t="s">
        <v>923</v>
      </c>
      <c r="C236" s="18" t="s">
        <v>924</v>
      </c>
      <c r="D236" s="57">
        <v>2673755</v>
      </c>
      <c r="E236" s="14">
        <f t="shared" si="37"/>
        <v>5.3376176235220861E-2</v>
      </c>
      <c r="F236" s="13">
        <v>1007682</v>
      </c>
      <c r="G236" s="14">
        <f t="shared" si="32"/>
        <v>2.6922669820400244E-2</v>
      </c>
      <c r="H236" s="13">
        <v>914583</v>
      </c>
      <c r="I236" s="14">
        <f t="shared" si="33"/>
        <v>2.2519599889712579E-2</v>
      </c>
      <c r="J236" s="15">
        <v>813369</v>
      </c>
      <c r="K236" s="16">
        <f t="shared" si="34"/>
        <v>2.2600935932591302E-2</v>
      </c>
      <c r="L236" s="15">
        <v>913461</v>
      </c>
      <c r="M236" s="16">
        <f t="shared" si="29"/>
        <v>3.366474184964726E-2</v>
      </c>
      <c r="N236" s="14">
        <f t="shared" si="35"/>
        <v>165.33717978489244</v>
      </c>
      <c r="O236" s="14">
        <f t="shared" si="36"/>
        <v>10.179393231669515</v>
      </c>
      <c r="P236" s="14">
        <f t="shared" si="30"/>
        <v>12.443798571128232</v>
      </c>
      <c r="Q236" s="14">
        <f t="shared" si="31"/>
        <v>-10.957446459126334</v>
      </c>
    </row>
    <row r="237" spans="1:17" s="3" customFormat="1" ht="54">
      <c r="A237" s="56" t="s">
        <v>1427</v>
      </c>
      <c r="B237" s="17" t="s">
        <v>38</v>
      </c>
      <c r="C237" s="18" t="s">
        <v>39</v>
      </c>
      <c r="D237" s="57">
        <v>2653059</v>
      </c>
      <c r="E237" s="14">
        <f t="shared" si="37"/>
        <v>5.296302194720115E-2</v>
      </c>
      <c r="F237" s="13">
        <v>2469739</v>
      </c>
      <c r="G237" s="14">
        <f t="shared" si="32"/>
        <v>6.5985070329295833E-2</v>
      </c>
      <c r="H237" s="13">
        <v>3327304</v>
      </c>
      <c r="I237" s="14">
        <f t="shared" si="33"/>
        <v>8.1927561294535572E-2</v>
      </c>
      <c r="J237" s="15">
        <v>4381057</v>
      </c>
      <c r="K237" s="16">
        <f t="shared" si="34"/>
        <v>0.12173563115145851</v>
      </c>
      <c r="L237" s="15">
        <v>2128263</v>
      </c>
      <c r="M237" s="16">
        <f t="shared" si="29"/>
        <v>7.8435121459105347E-2</v>
      </c>
      <c r="N237" s="14">
        <f t="shared" si="35"/>
        <v>7.4226466845282033</v>
      </c>
      <c r="O237" s="14">
        <f t="shared" si="36"/>
        <v>-25.773569232026887</v>
      </c>
      <c r="P237" s="14">
        <f t="shared" si="30"/>
        <v>-24.052483224938641</v>
      </c>
      <c r="Q237" s="14">
        <f t="shared" si="31"/>
        <v>105.85129751351219</v>
      </c>
    </row>
    <row r="238" spans="1:17" s="3" customFormat="1" ht="27">
      <c r="A238" s="56" t="s">
        <v>1428</v>
      </c>
      <c r="B238" s="17" t="s">
        <v>1429</v>
      </c>
      <c r="C238" s="18" t="s">
        <v>1430</v>
      </c>
      <c r="D238" s="57">
        <v>2602764</v>
      </c>
      <c r="E238" s="14">
        <f t="shared" si="37"/>
        <v>5.1958982764946073E-2</v>
      </c>
      <c r="F238" s="13">
        <v>2032388</v>
      </c>
      <c r="G238" s="14">
        <f t="shared" si="32"/>
        <v>5.430017711038166E-2</v>
      </c>
      <c r="H238" s="13">
        <v>1690057</v>
      </c>
      <c r="I238" s="14">
        <f t="shared" si="33"/>
        <v>4.1613945842868254E-2</v>
      </c>
      <c r="J238" s="15">
        <v>1462126</v>
      </c>
      <c r="K238" s="16">
        <f t="shared" si="34"/>
        <v>4.0627828269058683E-2</v>
      </c>
      <c r="L238" s="15">
        <v>1987682</v>
      </c>
      <c r="M238" s="16">
        <f t="shared" si="29"/>
        <v>7.3254141566186801E-2</v>
      </c>
      <c r="N238" s="14">
        <f t="shared" si="35"/>
        <v>28.064326299899431</v>
      </c>
      <c r="O238" s="14">
        <f t="shared" si="36"/>
        <v>20.255589012678271</v>
      </c>
      <c r="P238" s="14">
        <f t="shared" si="30"/>
        <v>15.5890121644783</v>
      </c>
      <c r="Q238" s="14">
        <f t="shared" si="31"/>
        <v>-26.440647950728536</v>
      </c>
    </row>
    <row r="239" spans="1:17" s="3" customFormat="1" ht="54">
      <c r="A239" s="56" t="s">
        <v>1431</v>
      </c>
      <c r="B239" s="17" t="s">
        <v>320</v>
      </c>
      <c r="C239" s="18" t="s">
        <v>321</v>
      </c>
      <c r="D239" s="57">
        <v>2600528</v>
      </c>
      <c r="E239" s="14">
        <f t="shared" si="37"/>
        <v>5.1914345492622332E-2</v>
      </c>
      <c r="F239" s="13">
        <v>2201832</v>
      </c>
      <c r="G239" s="14">
        <f t="shared" si="32"/>
        <v>5.8827284734659854E-2</v>
      </c>
      <c r="H239" s="13">
        <v>2410479</v>
      </c>
      <c r="I239" s="14">
        <f t="shared" si="33"/>
        <v>5.9352757073501794E-2</v>
      </c>
      <c r="J239" s="15">
        <v>1579723</v>
      </c>
      <c r="K239" s="16">
        <f t="shared" si="34"/>
        <v>4.3895474642186919E-2</v>
      </c>
      <c r="L239" s="15">
        <v>1420284</v>
      </c>
      <c r="M239" s="16">
        <f t="shared" si="29"/>
        <v>5.2343224519913176E-2</v>
      </c>
      <c r="N239" s="14">
        <f t="shared" si="35"/>
        <v>18.10746687304027</v>
      </c>
      <c r="O239" s="14">
        <f t="shared" si="36"/>
        <v>-8.6558314758187063</v>
      </c>
      <c r="P239" s="14">
        <f t="shared" si="30"/>
        <v>52.588713337718069</v>
      </c>
      <c r="Q239" s="14">
        <f t="shared" si="31"/>
        <v>11.225853420865123</v>
      </c>
    </row>
    <row r="240" spans="1:17" s="3" customFormat="1" ht="27">
      <c r="A240" s="56" t="s">
        <v>1432</v>
      </c>
      <c r="B240" s="17" t="s">
        <v>1433</v>
      </c>
      <c r="C240" s="18" t="s">
        <v>1434</v>
      </c>
      <c r="D240" s="57">
        <v>2545595</v>
      </c>
      <c r="E240" s="14">
        <f t="shared" si="37"/>
        <v>5.0817717907398786E-2</v>
      </c>
      <c r="F240" s="13">
        <v>2005744</v>
      </c>
      <c r="G240" s="14">
        <f t="shared" si="32"/>
        <v>5.3588317997392894E-2</v>
      </c>
      <c r="H240" s="13">
        <v>2613212</v>
      </c>
      <c r="I240" s="14">
        <f t="shared" si="33"/>
        <v>6.4344612426642078E-2</v>
      </c>
      <c r="J240" s="15">
        <v>1672365</v>
      </c>
      <c r="K240" s="16">
        <f t="shared" si="34"/>
        <v>4.6469700985540451E-2</v>
      </c>
      <c r="L240" s="15">
        <v>2129269</v>
      </c>
      <c r="M240" s="16">
        <f t="shared" si="29"/>
        <v>7.8472196638342054E-2</v>
      </c>
      <c r="N240" s="14">
        <f t="shared" si="35"/>
        <v>26.91524940371254</v>
      </c>
      <c r="O240" s="14">
        <f t="shared" si="36"/>
        <v>-23.246028259475313</v>
      </c>
      <c r="P240" s="14">
        <f t="shared" si="30"/>
        <v>56.258472283263522</v>
      </c>
      <c r="Q240" s="14">
        <f t="shared" si="31"/>
        <v>-21.458256331163419</v>
      </c>
    </row>
    <row r="241" spans="1:17" s="3" customFormat="1" ht="27">
      <c r="A241" s="56" t="s">
        <v>1435</v>
      </c>
      <c r="B241" s="17" t="s">
        <v>158</v>
      </c>
      <c r="C241" s="18" t="s">
        <v>159</v>
      </c>
      <c r="D241" s="57">
        <v>2525436</v>
      </c>
      <c r="E241" s="14">
        <f t="shared" si="37"/>
        <v>5.0415283751417475E-2</v>
      </c>
      <c r="F241" s="13">
        <v>2019079</v>
      </c>
      <c r="G241" s="14">
        <f t="shared" si="32"/>
        <v>5.394459488043242E-2</v>
      </c>
      <c r="H241" s="13">
        <v>3027009</v>
      </c>
      <c r="I241" s="14">
        <f t="shared" si="33"/>
        <v>7.453345573070895E-2</v>
      </c>
      <c r="J241" s="15">
        <v>2475624</v>
      </c>
      <c r="K241" s="16">
        <f t="shared" si="34"/>
        <v>6.8789712193586691E-2</v>
      </c>
      <c r="L241" s="15">
        <v>2189718</v>
      </c>
      <c r="M241" s="16">
        <f t="shared" si="29"/>
        <v>8.0699987403431456E-2</v>
      </c>
      <c r="N241" s="14">
        <f t="shared" si="35"/>
        <v>25.078612575337566</v>
      </c>
      <c r="O241" s="14">
        <f t="shared" si="36"/>
        <v>-33.297885800802042</v>
      </c>
      <c r="P241" s="14">
        <f t="shared" si="30"/>
        <v>22.272566431735999</v>
      </c>
      <c r="Q241" s="14">
        <f t="shared" si="31"/>
        <v>13.056749773258476</v>
      </c>
    </row>
    <row r="242" spans="1:17" s="3" customFormat="1">
      <c r="A242" s="56" t="s">
        <v>1436</v>
      </c>
      <c r="B242" s="17" t="s">
        <v>504</v>
      </c>
      <c r="C242" s="18" t="s">
        <v>505</v>
      </c>
      <c r="D242" s="57">
        <v>2513275</v>
      </c>
      <c r="E242" s="14">
        <f t="shared" si="37"/>
        <v>5.0172513684901832E-2</v>
      </c>
      <c r="F242" s="13">
        <v>1613043</v>
      </c>
      <c r="G242" s="14">
        <f t="shared" si="32"/>
        <v>4.3096357873920417E-2</v>
      </c>
      <c r="H242" s="13">
        <v>1113537</v>
      </c>
      <c r="I242" s="14">
        <f t="shared" si="33"/>
        <v>2.7418405658525116E-2</v>
      </c>
      <c r="J242" s="15">
        <v>1274621</v>
      </c>
      <c r="K242" s="16">
        <f t="shared" si="34"/>
        <v>3.5417661060767568E-2</v>
      </c>
      <c r="L242" s="15">
        <v>1283145</v>
      </c>
      <c r="M242" s="16">
        <f t="shared" si="29"/>
        <v>4.7289096283985449E-2</v>
      </c>
      <c r="N242" s="14">
        <f t="shared" si="35"/>
        <v>55.809547544609785</v>
      </c>
      <c r="O242" s="14">
        <f t="shared" si="36"/>
        <v>44.857602396687312</v>
      </c>
      <c r="P242" s="14">
        <f t="shared" si="30"/>
        <v>-12.63779586245637</v>
      </c>
      <c r="Q242" s="14">
        <f t="shared" si="31"/>
        <v>-0.66430528116463849</v>
      </c>
    </row>
    <row r="243" spans="1:17" s="3" customFormat="1" ht="40.5">
      <c r="A243" s="56" t="s">
        <v>1437</v>
      </c>
      <c r="B243" s="17" t="s">
        <v>919</v>
      </c>
      <c r="C243" s="18" t="s">
        <v>920</v>
      </c>
      <c r="D243" s="57">
        <v>2484588</v>
      </c>
      <c r="E243" s="14">
        <f t="shared" si="37"/>
        <v>4.9599835048429984E-2</v>
      </c>
      <c r="F243" s="13">
        <v>1581635</v>
      </c>
      <c r="G243" s="14">
        <f t="shared" si="32"/>
        <v>4.2257216940849135E-2</v>
      </c>
      <c r="H243" s="13">
        <v>1524431</v>
      </c>
      <c r="I243" s="14">
        <f t="shared" si="33"/>
        <v>3.7535768956425429E-2</v>
      </c>
      <c r="J243" s="15">
        <v>1433745</v>
      </c>
      <c r="K243" s="16">
        <f t="shared" si="34"/>
        <v>3.9839210602657729E-2</v>
      </c>
      <c r="L243" s="15">
        <v>1036263</v>
      </c>
      <c r="M243" s="16">
        <f t="shared" si="29"/>
        <v>3.8190493500369495E-2</v>
      </c>
      <c r="N243" s="14">
        <f t="shared" si="35"/>
        <v>57.089846898936862</v>
      </c>
      <c r="O243" s="14">
        <f t="shared" si="36"/>
        <v>3.7524820736392792</v>
      </c>
      <c r="P243" s="14">
        <f t="shared" si="30"/>
        <v>6.3251136010936397</v>
      </c>
      <c r="Q243" s="14">
        <f t="shared" si="31"/>
        <v>38.357251006742494</v>
      </c>
    </row>
    <row r="244" spans="1:17" s="3" customFormat="1" ht="54">
      <c r="A244" s="56" t="s">
        <v>1438</v>
      </c>
      <c r="B244" s="17" t="s">
        <v>753</v>
      </c>
      <c r="C244" s="18" t="s">
        <v>754</v>
      </c>
      <c r="D244" s="57">
        <v>2454770</v>
      </c>
      <c r="E244" s="14">
        <f t="shared" si="37"/>
        <v>4.9004578256771132E-2</v>
      </c>
      <c r="F244" s="13">
        <v>1759420</v>
      </c>
      <c r="G244" s="14">
        <f t="shared" si="32"/>
        <v>4.7007174619977929E-2</v>
      </c>
      <c r="H244" s="13">
        <v>2729002</v>
      </c>
      <c r="I244" s="14">
        <f t="shared" si="33"/>
        <v>6.7195687147285063E-2</v>
      </c>
      <c r="J244" s="15">
        <v>2213214</v>
      </c>
      <c r="K244" s="16">
        <f t="shared" si="34"/>
        <v>6.1498173423272989E-2</v>
      </c>
      <c r="L244" s="15">
        <v>2179757</v>
      </c>
      <c r="M244" s="16">
        <f t="shared" si="29"/>
        <v>8.0332884162500159E-2</v>
      </c>
      <c r="N244" s="14">
        <f t="shared" si="35"/>
        <v>39.521546873401462</v>
      </c>
      <c r="O244" s="14">
        <f t="shared" si="36"/>
        <v>-35.528812364373493</v>
      </c>
      <c r="P244" s="14">
        <f t="shared" si="30"/>
        <v>23.304931199603836</v>
      </c>
      <c r="Q244" s="14">
        <f t="shared" si="31"/>
        <v>1.5348958622451954</v>
      </c>
    </row>
    <row r="245" spans="1:17" s="3" customFormat="1" ht="54">
      <c r="A245" s="56" t="s">
        <v>1439</v>
      </c>
      <c r="B245" s="17" t="s">
        <v>1440</v>
      </c>
      <c r="C245" s="18" t="s">
        <v>1441</v>
      </c>
      <c r="D245" s="57">
        <v>2434194</v>
      </c>
      <c r="E245" s="14">
        <f t="shared" si="37"/>
        <v>4.8593819528983472E-2</v>
      </c>
      <c r="F245" s="13">
        <v>2040899</v>
      </c>
      <c r="G245" s="14">
        <f t="shared" si="32"/>
        <v>5.4527569127745694E-2</v>
      </c>
      <c r="H245" s="13">
        <v>2412871</v>
      </c>
      <c r="I245" s="14">
        <f t="shared" si="33"/>
        <v>5.9411654825741005E-2</v>
      </c>
      <c r="J245" s="15">
        <v>2189289</v>
      </c>
      <c r="K245" s="16">
        <f t="shared" si="34"/>
        <v>6.0833373815484586E-2</v>
      </c>
      <c r="L245" s="15">
        <v>2039147</v>
      </c>
      <c r="M245" s="16">
        <f t="shared" si="29"/>
        <v>7.515083550198931E-2</v>
      </c>
      <c r="N245" s="14">
        <f t="shared" si="35"/>
        <v>19.270674344982286</v>
      </c>
      <c r="O245" s="14">
        <f t="shared" si="36"/>
        <v>-15.416157763925215</v>
      </c>
      <c r="P245" s="14">
        <f t="shared" si="30"/>
        <v>10.212539322126956</v>
      </c>
      <c r="Q245" s="14">
        <f t="shared" si="31"/>
        <v>7.3629806973209879</v>
      </c>
    </row>
    <row r="246" spans="1:17" s="3" customFormat="1">
      <c r="A246" s="56" t="s">
        <v>1442</v>
      </c>
      <c r="B246" s="17" t="s">
        <v>160</v>
      </c>
      <c r="C246" s="18" t="s">
        <v>161</v>
      </c>
      <c r="D246" s="57">
        <v>2418848</v>
      </c>
      <c r="E246" s="14">
        <f t="shared" si="37"/>
        <v>4.828746730130902E-2</v>
      </c>
      <c r="F246" s="13">
        <v>2271459</v>
      </c>
      <c r="G246" s="14">
        <f t="shared" si="32"/>
        <v>6.0687538993032045E-2</v>
      </c>
      <c r="H246" s="13">
        <v>3775687</v>
      </c>
      <c r="I246" s="14">
        <f t="shared" si="33"/>
        <v>9.2968008971071214E-2</v>
      </c>
      <c r="J246" s="15">
        <v>2006881</v>
      </c>
      <c r="K246" s="16">
        <f t="shared" si="34"/>
        <v>5.5764836015799429E-2</v>
      </c>
      <c r="L246" s="15">
        <v>4562349</v>
      </c>
      <c r="M246" s="16">
        <f t="shared" si="29"/>
        <v>0.16814106055211589</v>
      </c>
      <c r="N246" s="14">
        <f t="shared" si="35"/>
        <v>6.488736974781407</v>
      </c>
      <c r="O246" s="14">
        <f t="shared" si="36"/>
        <v>-39.839849012908111</v>
      </c>
      <c r="P246" s="14">
        <f t="shared" si="30"/>
        <v>88.137064429829167</v>
      </c>
      <c r="Q246" s="14">
        <f t="shared" si="31"/>
        <v>-56.012111304944007</v>
      </c>
    </row>
    <row r="247" spans="1:17" s="3" customFormat="1" ht="54">
      <c r="A247" s="56" t="s">
        <v>1443</v>
      </c>
      <c r="B247" s="17" t="s">
        <v>955</v>
      </c>
      <c r="C247" s="18" t="s">
        <v>956</v>
      </c>
      <c r="D247" s="57">
        <v>2403714</v>
      </c>
      <c r="E247" s="14">
        <f t="shared" si="37"/>
        <v>4.7985347230044516E-2</v>
      </c>
      <c r="F247" s="13">
        <v>1981180</v>
      </c>
      <c r="G247" s="14">
        <f t="shared" si="32"/>
        <v>5.2932031131627394E-2</v>
      </c>
      <c r="H247" s="13">
        <v>2659032</v>
      </c>
      <c r="I247" s="14">
        <f t="shared" si="33"/>
        <v>6.5472829403063718E-2</v>
      </c>
      <c r="J247" s="15">
        <v>2490182</v>
      </c>
      <c r="K247" s="16">
        <f t="shared" si="34"/>
        <v>6.9194232682204607E-2</v>
      </c>
      <c r="L247" s="15">
        <v>2858806</v>
      </c>
      <c r="M247" s="16">
        <f t="shared" si="29"/>
        <v>0.10535859329322508</v>
      </c>
      <c r="N247" s="14">
        <f t="shared" si="35"/>
        <v>21.327390746928597</v>
      </c>
      <c r="O247" s="14">
        <f t="shared" si="36"/>
        <v>-25.492434840949638</v>
      </c>
      <c r="P247" s="14">
        <f t="shared" si="30"/>
        <v>6.7806288857601569</v>
      </c>
      <c r="Q247" s="14">
        <f t="shared" si="31"/>
        <v>-12.89433420805749</v>
      </c>
    </row>
    <row r="248" spans="1:17" s="3" customFormat="1" ht="54">
      <c r="A248" s="56" t="s">
        <v>1444</v>
      </c>
      <c r="B248" s="17" t="s">
        <v>410</v>
      </c>
      <c r="C248" s="18" t="s">
        <v>411</v>
      </c>
      <c r="D248" s="57">
        <v>2380799</v>
      </c>
      <c r="E248" s="14">
        <f t="shared" si="37"/>
        <v>4.7527895040733945E-2</v>
      </c>
      <c r="F248" s="13">
        <v>1450366</v>
      </c>
      <c r="G248" s="14">
        <f t="shared" si="32"/>
        <v>3.8750047075103676E-2</v>
      </c>
      <c r="H248" s="13">
        <v>2285132</v>
      </c>
      <c r="I248" s="14">
        <f t="shared" si="33"/>
        <v>5.6266362194769298E-2</v>
      </c>
      <c r="J248" s="15">
        <v>1163360</v>
      </c>
      <c r="K248" s="16">
        <f t="shared" si="34"/>
        <v>3.2326071963081231E-2</v>
      </c>
      <c r="L248" s="15">
        <v>999833</v>
      </c>
      <c r="M248" s="16">
        <f t="shared" si="29"/>
        <v>3.6847900280097746E-2</v>
      </c>
      <c r="N248" s="14">
        <f t="shared" si="35"/>
        <v>64.1516003546691</v>
      </c>
      <c r="O248" s="14">
        <f t="shared" si="36"/>
        <v>-36.530318598663008</v>
      </c>
      <c r="P248" s="14">
        <f t="shared" si="30"/>
        <v>96.425182230779811</v>
      </c>
      <c r="Q248" s="14">
        <f t="shared" si="31"/>
        <v>16.355431357036625</v>
      </c>
    </row>
    <row r="249" spans="1:17" s="3" customFormat="1" ht="40.5">
      <c r="A249" s="56" t="s">
        <v>1445</v>
      </c>
      <c r="B249" s="17" t="s">
        <v>166</v>
      </c>
      <c r="C249" s="18" t="s">
        <v>1446</v>
      </c>
      <c r="D249" s="57">
        <v>2363035</v>
      </c>
      <c r="E249" s="14">
        <f t="shared" si="37"/>
        <v>4.7173272274383823E-2</v>
      </c>
      <c r="F249" s="13">
        <v>1186909</v>
      </c>
      <c r="G249" s="14">
        <f t="shared" si="32"/>
        <v>3.1711154028613624E-2</v>
      </c>
      <c r="H249" s="13">
        <v>1345100</v>
      </c>
      <c r="I249" s="14">
        <f t="shared" si="33"/>
        <v>3.3120136512107039E-2</v>
      </c>
      <c r="J249" s="15">
        <v>1215264</v>
      </c>
      <c r="K249" s="16">
        <f t="shared" si="34"/>
        <v>3.3768318936650693E-2</v>
      </c>
      <c r="L249" s="15">
        <v>857667</v>
      </c>
      <c r="M249" s="16">
        <f t="shared" si="29"/>
        <v>3.1608506710151189E-2</v>
      </c>
      <c r="N249" s="14">
        <f t="shared" si="35"/>
        <v>99.091505751493997</v>
      </c>
      <c r="O249" s="14">
        <f t="shared" si="36"/>
        <v>-11.760538249944243</v>
      </c>
      <c r="P249" s="14">
        <f t="shared" si="30"/>
        <v>10.683769123416806</v>
      </c>
      <c r="Q249" s="14">
        <f t="shared" si="31"/>
        <v>41.694154024813827</v>
      </c>
    </row>
    <row r="250" spans="1:17" s="3" customFormat="1" ht="27">
      <c r="A250" s="56" t="s">
        <v>1447</v>
      </c>
      <c r="B250" s="17" t="s">
        <v>128</v>
      </c>
      <c r="C250" s="18" t="s">
        <v>129</v>
      </c>
      <c r="D250" s="57">
        <v>2338420</v>
      </c>
      <c r="E250" s="14">
        <f t="shared" si="37"/>
        <v>4.6681882981785973E-2</v>
      </c>
      <c r="F250" s="13">
        <v>2180850</v>
      </c>
      <c r="G250" s="14">
        <f t="shared" si="32"/>
        <v>5.8266699690795183E-2</v>
      </c>
      <c r="H250" s="13">
        <v>2153421</v>
      </c>
      <c r="I250" s="14">
        <f t="shared" si="33"/>
        <v>5.3023267777888669E-2</v>
      </c>
      <c r="J250" s="15">
        <v>2217551</v>
      </c>
      <c r="K250" s="16">
        <f t="shared" si="34"/>
        <v>6.1618684850607501E-2</v>
      </c>
      <c r="L250" s="15">
        <v>1874705</v>
      </c>
      <c r="M250" s="16">
        <f t="shared" si="29"/>
        <v>6.909048100492847E-2</v>
      </c>
      <c r="N250" s="14">
        <f t="shared" si="35"/>
        <v>7.2251645000802442</v>
      </c>
      <c r="O250" s="14">
        <f t="shared" si="36"/>
        <v>1.2737407130328906</v>
      </c>
      <c r="P250" s="14">
        <f t="shared" si="30"/>
        <v>-2.8919289793109604</v>
      </c>
      <c r="Q250" s="14">
        <f t="shared" si="31"/>
        <v>18.287997311577019</v>
      </c>
    </row>
    <row r="251" spans="1:17" s="3" customFormat="1" ht="27">
      <c r="A251" s="56" t="s">
        <v>1448</v>
      </c>
      <c r="B251" s="17" t="s">
        <v>1449</v>
      </c>
      <c r="C251" s="18" t="s">
        <v>1450</v>
      </c>
      <c r="D251" s="57">
        <v>2304535</v>
      </c>
      <c r="E251" s="14">
        <f t="shared" si="37"/>
        <v>4.6005436661262791E-2</v>
      </c>
      <c r="F251" s="13">
        <v>2221017</v>
      </c>
      <c r="G251" s="14">
        <f t="shared" si="32"/>
        <v>5.9339858563014811E-2</v>
      </c>
      <c r="H251" s="13">
        <v>1488898</v>
      </c>
      <c r="I251" s="14">
        <f t="shared" si="33"/>
        <v>3.6660846786560959E-2</v>
      </c>
      <c r="J251" s="15">
        <v>863256</v>
      </c>
      <c r="K251" s="16">
        <f t="shared" si="34"/>
        <v>2.3987136895339062E-2</v>
      </c>
      <c r="L251" s="15">
        <v>868071</v>
      </c>
      <c r="M251" s="16">
        <f t="shared" si="29"/>
        <v>3.1991936297406397E-2</v>
      </c>
      <c r="N251" s="14">
        <f t="shared" si="35"/>
        <v>3.7603494255109258</v>
      </c>
      <c r="O251" s="14">
        <f t="shared" si="36"/>
        <v>49.171870739298463</v>
      </c>
      <c r="P251" s="14">
        <f t="shared" si="30"/>
        <v>72.474677268388518</v>
      </c>
      <c r="Q251" s="14">
        <f t="shared" si="31"/>
        <v>-0.55467813116669029</v>
      </c>
    </row>
    <row r="252" spans="1:17" s="3" customFormat="1" ht="40.5">
      <c r="A252" s="56" t="s">
        <v>1451</v>
      </c>
      <c r="B252" s="17" t="s">
        <v>486</v>
      </c>
      <c r="C252" s="18" t="s">
        <v>487</v>
      </c>
      <c r="D252" s="57">
        <v>2290107</v>
      </c>
      <c r="E252" s="14">
        <f t="shared" si="37"/>
        <v>4.5717410469363472E-2</v>
      </c>
      <c r="F252" s="13">
        <v>2422936</v>
      </c>
      <c r="G252" s="14">
        <f t="shared" si="32"/>
        <v>6.4734614614492758E-2</v>
      </c>
      <c r="H252" s="13">
        <v>2789849</v>
      </c>
      <c r="I252" s="14">
        <f t="shared" si="33"/>
        <v>6.8693911031272994E-2</v>
      </c>
      <c r="J252" s="15">
        <v>3070104</v>
      </c>
      <c r="K252" s="16">
        <f t="shared" si="34"/>
        <v>8.5308419438646282E-2</v>
      </c>
      <c r="L252" s="15">
        <v>3620293</v>
      </c>
      <c r="M252" s="16">
        <f t="shared" si="29"/>
        <v>0.13342247700239532</v>
      </c>
      <c r="N252" s="14">
        <f t="shared" si="35"/>
        <v>-5.4821505809480726</v>
      </c>
      <c r="O252" s="14">
        <f t="shared" si="36"/>
        <v>-13.15171537957789</v>
      </c>
      <c r="P252" s="14">
        <f t="shared" si="30"/>
        <v>-9.1285181218616689</v>
      </c>
      <c r="Q252" s="14">
        <f t="shared" si="31"/>
        <v>-15.197361097568622</v>
      </c>
    </row>
    <row r="253" spans="1:17" s="3" customFormat="1" ht="40.5">
      <c r="A253" s="56" t="s">
        <v>1452</v>
      </c>
      <c r="B253" s="17" t="s">
        <v>999</v>
      </c>
      <c r="C253" s="18" t="s">
        <v>1000</v>
      </c>
      <c r="D253" s="57">
        <v>2271161</v>
      </c>
      <c r="E253" s="14">
        <f t="shared" si="37"/>
        <v>4.5339191434727727E-2</v>
      </c>
      <c r="F253" s="13">
        <v>1421549</v>
      </c>
      <c r="G253" s="14">
        <f t="shared" si="32"/>
        <v>3.7980130994222532E-2</v>
      </c>
      <c r="H253" s="13">
        <v>796401</v>
      </c>
      <c r="I253" s="14">
        <f t="shared" si="33"/>
        <v>1.9609627416830391E-2</v>
      </c>
      <c r="J253" s="15">
        <v>686177</v>
      </c>
      <c r="K253" s="16">
        <f t="shared" si="34"/>
        <v>1.9066675045911145E-2</v>
      </c>
      <c r="L253" s="15">
        <v>988915</v>
      </c>
      <c r="M253" s="16">
        <f t="shared" ref="M253:M316" si="38">PRODUCT(L253,100,1/2713405628)</f>
        <v>3.6445527708620203E-2</v>
      </c>
      <c r="N253" s="14">
        <f t="shared" si="35"/>
        <v>59.766634846916986</v>
      </c>
      <c r="O253" s="14">
        <f t="shared" si="36"/>
        <v>78.496636744554564</v>
      </c>
      <c r="P253" s="14">
        <f t="shared" ref="P253:P316" si="39">PRODUCT(H253-J253,100,1/J253)</f>
        <v>16.06349382156499</v>
      </c>
      <c r="Q253" s="14">
        <f t="shared" ref="Q253:Q316" si="40">PRODUCT(J253-L253,100,1/L253)</f>
        <v>-30.613146731518889</v>
      </c>
    </row>
    <row r="254" spans="1:17" s="3" customFormat="1" ht="27">
      <c r="A254" s="56" t="s">
        <v>1453</v>
      </c>
      <c r="B254" s="17" t="s">
        <v>118</v>
      </c>
      <c r="C254" s="18" t="s">
        <v>119</v>
      </c>
      <c r="D254" s="57">
        <v>2264925</v>
      </c>
      <c r="E254" s="14">
        <f t="shared" si="37"/>
        <v>4.5214702154669217E-2</v>
      </c>
      <c r="F254" s="13">
        <v>1639145</v>
      </c>
      <c r="G254" s="14">
        <f t="shared" si="32"/>
        <v>4.3793736141719268E-2</v>
      </c>
      <c r="H254" s="13">
        <v>1844273</v>
      </c>
      <c r="I254" s="14">
        <f t="shared" si="33"/>
        <v>4.541117651148107E-2</v>
      </c>
      <c r="J254" s="15">
        <v>2071172</v>
      </c>
      <c r="K254" s="16">
        <f t="shared" si="34"/>
        <v>5.7551278297275889E-2</v>
      </c>
      <c r="L254" s="15">
        <v>1224457</v>
      </c>
      <c r="M254" s="16">
        <f t="shared" si="38"/>
        <v>4.512620550958775E-2</v>
      </c>
      <c r="N254" s="14">
        <f t="shared" si="35"/>
        <v>38.177220441144627</v>
      </c>
      <c r="O254" s="14">
        <f t="shared" si="36"/>
        <v>-11.122431440464617</v>
      </c>
      <c r="P254" s="14">
        <f t="shared" si="39"/>
        <v>-10.955101749154585</v>
      </c>
      <c r="Q254" s="14">
        <f t="shared" si="40"/>
        <v>69.150243740694862</v>
      </c>
    </row>
    <row r="255" spans="1:17" s="3" customFormat="1" ht="27">
      <c r="A255" s="56" t="s">
        <v>1454</v>
      </c>
      <c r="B255" s="17" t="s">
        <v>384</v>
      </c>
      <c r="C255" s="18" t="s">
        <v>385</v>
      </c>
      <c r="D255" s="57">
        <v>2257709</v>
      </c>
      <c r="E255" s="14">
        <f t="shared" si="37"/>
        <v>4.507064913271569E-2</v>
      </c>
      <c r="F255" s="13">
        <v>727278</v>
      </c>
      <c r="G255" s="14">
        <f t="shared" si="32"/>
        <v>1.9430996546173345E-2</v>
      </c>
      <c r="H255" s="13">
        <v>460987</v>
      </c>
      <c r="I255" s="14">
        <f t="shared" si="33"/>
        <v>1.1350793524873011E-2</v>
      </c>
      <c r="J255" s="15">
        <v>657542</v>
      </c>
      <c r="K255" s="16">
        <f t="shared" si="34"/>
        <v>1.827099952787474E-2</v>
      </c>
      <c r="L255" s="15">
        <v>267135</v>
      </c>
      <c r="M255" s="16">
        <f t="shared" si="38"/>
        <v>9.8450079576528401E-3</v>
      </c>
      <c r="N255" s="14">
        <f t="shared" si="35"/>
        <v>210.43273686265775</v>
      </c>
      <c r="O255" s="14">
        <f t="shared" si="36"/>
        <v>57.765403362784632</v>
      </c>
      <c r="P255" s="14">
        <f t="shared" si="39"/>
        <v>-29.892387102268749</v>
      </c>
      <c r="Q255" s="14">
        <f t="shared" si="40"/>
        <v>146.14595616448614</v>
      </c>
    </row>
    <row r="256" spans="1:17" s="3" customFormat="1" ht="27">
      <c r="A256" s="56" t="s">
        <v>1455</v>
      </c>
      <c r="B256" s="17" t="s">
        <v>736</v>
      </c>
      <c r="C256" s="18" t="s">
        <v>737</v>
      </c>
      <c r="D256" s="57">
        <v>2239450</v>
      </c>
      <c r="E256" s="14">
        <f t="shared" si="37"/>
        <v>4.4706144680408393E-2</v>
      </c>
      <c r="F256" s="13">
        <v>1397140</v>
      </c>
      <c r="G256" s="14">
        <f t="shared" si="32"/>
        <v>3.7327985329572225E-2</v>
      </c>
      <c r="H256" s="13">
        <v>1565987</v>
      </c>
      <c r="I256" s="14">
        <f t="shared" si="33"/>
        <v>3.8558994287551086E-2</v>
      </c>
      <c r="J256" s="15">
        <v>2009123</v>
      </c>
      <c r="K256" s="16">
        <f t="shared" si="34"/>
        <v>5.5827134060550176E-2</v>
      </c>
      <c r="L256" s="15">
        <v>1383150</v>
      </c>
      <c r="M256" s="16">
        <f t="shared" si="38"/>
        <v>5.0974686044986714E-2</v>
      </c>
      <c r="N256" s="14">
        <f t="shared" si="35"/>
        <v>60.288160098486905</v>
      </c>
      <c r="O256" s="14">
        <f t="shared" si="36"/>
        <v>-10.782145701081811</v>
      </c>
      <c r="P256" s="14">
        <f t="shared" si="39"/>
        <v>-22.056190686184969</v>
      </c>
      <c r="Q256" s="14">
        <f t="shared" si="40"/>
        <v>45.257058164335028</v>
      </c>
    </row>
    <row r="257" spans="1:17" s="3" customFormat="1" ht="27">
      <c r="A257" s="56" t="s">
        <v>1456</v>
      </c>
      <c r="B257" s="17" t="s">
        <v>358</v>
      </c>
      <c r="C257" s="18" t="s">
        <v>359</v>
      </c>
      <c r="D257" s="57">
        <v>2227821</v>
      </c>
      <c r="E257" s="14">
        <f t="shared" si="37"/>
        <v>4.4473994930921482E-2</v>
      </c>
      <c r="F257" s="13">
        <v>2252456</v>
      </c>
      <c r="G257" s="14">
        <f t="shared" si="32"/>
        <v>6.0179827736309123E-2</v>
      </c>
      <c r="H257" s="13">
        <v>2966442</v>
      </c>
      <c r="I257" s="14">
        <f t="shared" si="33"/>
        <v>7.304212623243464E-2</v>
      </c>
      <c r="J257" s="15">
        <v>5209895</v>
      </c>
      <c r="K257" s="16">
        <f t="shared" si="34"/>
        <v>0.14476640136337598</v>
      </c>
      <c r="L257" s="15">
        <v>9325452</v>
      </c>
      <c r="M257" s="16">
        <f t="shared" si="38"/>
        <v>0.34368072004308531</v>
      </c>
      <c r="N257" s="14">
        <f t="shared" si="35"/>
        <v>-1.093695059970095</v>
      </c>
      <c r="O257" s="14">
        <f t="shared" si="36"/>
        <v>-24.068766556029075</v>
      </c>
      <c r="P257" s="14">
        <f t="shared" si="39"/>
        <v>-43.061386073999572</v>
      </c>
      <c r="Q257" s="14">
        <f t="shared" si="40"/>
        <v>-44.132520332526511</v>
      </c>
    </row>
    <row r="258" spans="1:17" s="3" customFormat="1" ht="54">
      <c r="A258" s="56" t="s">
        <v>1457</v>
      </c>
      <c r="B258" s="17" t="s">
        <v>841</v>
      </c>
      <c r="C258" s="18" t="s">
        <v>842</v>
      </c>
      <c r="D258" s="57">
        <v>2217902</v>
      </c>
      <c r="E258" s="14">
        <f t="shared" si="37"/>
        <v>4.4275981914741185E-2</v>
      </c>
      <c r="F258" s="13">
        <v>2675036</v>
      </c>
      <c r="G258" s="14">
        <f t="shared" si="32"/>
        <v>7.1470077847658478E-2</v>
      </c>
      <c r="H258" s="13">
        <v>3872563</v>
      </c>
      <c r="I258" s="14">
        <f t="shared" si="33"/>
        <v>9.5353367936759179E-2</v>
      </c>
      <c r="J258" s="15">
        <v>2552763</v>
      </c>
      <c r="K258" s="16">
        <f t="shared" si="34"/>
        <v>7.0933159505820326E-2</v>
      </c>
      <c r="L258" s="15">
        <v>2294691</v>
      </c>
      <c r="M258" s="16">
        <f t="shared" si="38"/>
        <v>8.4568668109212014E-2</v>
      </c>
      <c r="N258" s="14">
        <f t="shared" si="35"/>
        <v>-17.088891513983363</v>
      </c>
      <c r="O258" s="14">
        <f t="shared" si="36"/>
        <v>-30.923370388035007</v>
      </c>
      <c r="P258" s="14">
        <f t="shared" si="39"/>
        <v>51.700843360703672</v>
      </c>
      <c r="Q258" s="14">
        <f t="shared" si="40"/>
        <v>11.246481552418169</v>
      </c>
    </row>
    <row r="259" spans="1:17" s="3" customFormat="1" ht="54">
      <c r="A259" s="56" t="s">
        <v>1458</v>
      </c>
      <c r="B259" s="17" t="s">
        <v>1055</v>
      </c>
      <c r="C259" s="18" t="s">
        <v>1056</v>
      </c>
      <c r="D259" s="57">
        <v>2202132</v>
      </c>
      <c r="E259" s="14">
        <f t="shared" si="37"/>
        <v>4.3961165374246845E-2</v>
      </c>
      <c r="F259" s="13">
        <v>2121694</v>
      </c>
      <c r="G259" s="14">
        <f t="shared" si="32"/>
        <v>5.6686203605824333E-2</v>
      </c>
      <c r="H259" s="13">
        <v>2154137</v>
      </c>
      <c r="I259" s="14">
        <f t="shared" si="33"/>
        <v>5.3040897707070642E-2</v>
      </c>
      <c r="J259" s="15">
        <v>2603810</v>
      </c>
      <c r="K259" s="16">
        <f t="shared" si="34"/>
        <v>7.2351593176824491E-2</v>
      </c>
      <c r="L259" s="15">
        <v>1899343</v>
      </c>
      <c r="M259" s="16">
        <f t="shared" si="38"/>
        <v>6.9998491209733726E-2</v>
      </c>
      <c r="N259" s="14">
        <f t="shared" si="35"/>
        <v>3.7912158869280868</v>
      </c>
      <c r="O259" s="14">
        <f t="shared" si="36"/>
        <v>-1.5060787684348766</v>
      </c>
      <c r="P259" s="14">
        <f t="shared" si="39"/>
        <v>-17.269808472968457</v>
      </c>
      <c r="Q259" s="14">
        <f t="shared" si="40"/>
        <v>37.090035870298308</v>
      </c>
    </row>
    <row r="260" spans="1:17" s="3" customFormat="1" ht="54">
      <c r="A260" s="56" t="s">
        <v>1459</v>
      </c>
      <c r="B260" s="17" t="s">
        <v>1460</v>
      </c>
      <c r="C260" s="18" t="s">
        <v>1461</v>
      </c>
      <c r="D260" s="57">
        <v>2184720</v>
      </c>
      <c r="E260" s="14">
        <f t="shared" si="37"/>
        <v>4.3613569584577384E-2</v>
      </c>
      <c r="F260" s="13">
        <v>1332938</v>
      </c>
      <c r="G260" s="14">
        <f t="shared" si="32"/>
        <v>3.5612673110231863E-2</v>
      </c>
      <c r="H260" s="13">
        <v>1969582</v>
      </c>
      <c r="I260" s="14">
        <f t="shared" si="33"/>
        <v>4.8496635723581004E-2</v>
      </c>
      <c r="J260" s="15">
        <v>1609716</v>
      </c>
      <c r="K260" s="16">
        <f t="shared" si="34"/>
        <v>4.4728884658337284E-2</v>
      </c>
      <c r="L260" s="15">
        <v>1830965</v>
      </c>
      <c r="M260" s="16">
        <f t="shared" si="38"/>
        <v>6.7478484643284597E-2</v>
      </c>
      <c r="N260" s="14">
        <f t="shared" si="35"/>
        <v>63.902597120046096</v>
      </c>
      <c r="O260" s="14">
        <f t="shared" si="36"/>
        <v>-32.323812869938905</v>
      </c>
      <c r="P260" s="14">
        <f t="shared" si="39"/>
        <v>22.355868985585033</v>
      </c>
      <c r="Q260" s="14">
        <f t="shared" si="40"/>
        <v>-12.083737264229518</v>
      </c>
    </row>
    <row r="261" spans="1:17" s="3" customFormat="1" ht="27">
      <c r="A261" s="56" t="s">
        <v>1462</v>
      </c>
      <c r="B261" s="17" t="s">
        <v>839</v>
      </c>
      <c r="C261" s="18" t="s">
        <v>840</v>
      </c>
      <c r="D261" s="57">
        <v>2174531</v>
      </c>
      <c r="E261" s="14">
        <f t="shared" si="37"/>
        <v>4.3410166557874989E-2</v>
      </c>
      <c r="F261" s="13">
        <v>1898859</v>
      </c>
      <c r="G261" s="14">
        <f t="shared" ref="G261:G324" si="41">PRODUCT(F261,100,1/3742875453)</f>
        <v>5.0732625860633998E-2</v>
      </c>
      <c r="H261" s="13">
        <v>1759811</v>
      </c>
      <c r="I261" s="14">
        <f t="shared" ref="I261:I324" si="42">PRODUCT(H261,100,1/4061275531)</f>
        <v>4.3331485060967664E-2</v>
      </c>
      <c r="J261" s="15">
        <v>1493365</v>
      </c>
      <c r="K261" s="16">
        <f t="shared" ref="K261:K324" si="43">PRODUCT(J261,100,1/3598828838)</f>
        <v>4.1495860659767229E-2</v>
      </c>
      <c r="L261" s="15">
        <v>1014618</v>
      </c>
      <c r="M261" s="16">
        <f t="shared" si="38"/>
        <v>3.7392787481901696E-2</v>
      </c>
      <c r="N261" s="14">
        <f t="shared" ref="N261:N324" si="44">PRODUCT(D261-F261,100,1/F261)</f>
        <v>14.517770935072063</v>
      </c>
      <c r="O261" s="14">
        <f t="shared" ref="O261:O314" si="45">PRODUCT(F261-H261,100,1/H261)</f>
        <v>7.9013030376557474</v>
      </c>
      <c r="P261" s="14">
        <f t="shared" si="39"/>
        <v>17.841987725706709</v>
      </c>
      <c r="Q261" s="14">
        <f t="shared" si="40"/>
        <v>47.184950395124076</v>
      </c>
    </row>
    <row r="262" spans="1:17" s="3" customFormat="1" ht="54">
      <c r="A262" s="56" t="s">
        <v>1463</v>
      </c>
      <c r="B262" s="17" t="s">
        <v>418</v>
      </c>
      <c r="C262" s="18" t="s">
        <v>419</v>
      </c>
      <c r="D262" s="57">
        <v>2163611</v>
      </c>
      <c r="E262" s="14">
        <f t="shared" si="37"/>
        <v>4.3192170576759066E-2</v>
      </c>
      <c r="F262" s="13">
        <v>10170740</v>
      </c>
      <c r="G262" s="14">
        <f t="shared" si="41"/>
        <v>0.27173599890554517</v>
      </c>
      <c r="H262" s="13">
        <v>5901216</v>
      </c>
      <c r="I262" s="14">
        <f t="shared" si="42"/>
        <v>0.14530449744065888</v>
      </c>
      <c r="J262" s="15">
        <v>1129290</v>
      </c>
      <c r="K262" s="16">
        <f t="shared" si="43"/>
        <v>3.137937509213657E-2</v>
      </c>
      <c r="L262" s="15">
        <v>1157796</v>
      </c>
      <c r="M262" s="16">
        <f t="shared" si="38"/>
        <v>4.2669477355414404E-2</v>
      </c>
      <c r="N262" s="14">
        <f t="shared" si="44"/>
        <v>-78.72710343593485</v>
      </c>
      <c r="O262" s="14">
        <f t="shared" si="45"/>
        <v>72.349902121867771</v>
      </c>
      <c r="P262" s="14">
        <f t="shared" si="39"/>
        <v>422.55983848258637</v>
      </c>
      <c r="Q262" s="14">
        <f t="shared" si="40"/>
        <v>-2.4620917674616254</v>
      </c>
    </row>
    <row r="263" spans="1:17" s="3" customFormat="1">
      <c r="A263" s="56" t="s">
        <v>1464</v>
      </c>
      <c r="B263" s="17" t="s">
        <v>767</v>
      </c>
      <c r="C263" s="18" t="s">
        <v>768</v>
      </c>
      <c r="D263" s="57">
        <v>2156304</v>
      </c>
      <c r="E263" s="14">
        <f t="shared" ref="E263:E326" si="46">PRODUCT(D263,100,1/5009266659)</f>
        <v>4.3046300921629574E-2</v>
      </c>
      <c r="F263" s="13">
        <v>1530256</v>
      </c>
      <c r="G263" s="14">
        <f t="shared" si="41"/>
        <v>4.0884502282154886E-2</v>
      </c>
      <c r="H263" s="13">
        <v>1495692</v>
      </c>
      <c r="I263" s="14">
        <f t="shared" si="42"/>
        <v>3.6828134131340722E-2</v>
      </c>
      <c r="J263" s="15">
        <v>1624258</v>
      </c>
      <c r="K263" s="16">
        <f t="shared" si="43"/>
        <v>4.5132960557875801E-2</v>
      </c>
      <c r="L263" s="15">
        <v>1120948</v>
      </c>
      <c r="M263" s="16">
        <f t="shared" si="38"/>
        <v>4.1311479140191419E-2</v>
      </c>
      <c r="N263" s="14">
        <f t="shared" si="44"/>
        <v>40.9113246411058</v>
      </c>
      <c r="O263" s="14">
        <f t="shared" si="45"/>
        <v>2.3109035817534624</v>
      </c>
      <c r="P263" s="14">
        <f t="shared" si="39"/>
        <v>-7.9153681250146226</v>
      </c>
      <c r="Q263" s="14">
        <f t="shared" si="40"/>
        <v>44.900387885967945</v>
      </c>
    </row>
    <row r="264" spans="1:17" s="3" customFormat="1" ht="54">
      <c r="A264" s="56" t="s">
        <v>1465</v>
      </c>
      <c r="B264" s="17" t="s">
        <v>1466</v>
      </c>
      <c r="C264" s="18" t="s">
        <v>1467</v>
      </c>
      <c r="D264" s="57">
        <v>2150314</v>
      </c>
      <c r="E264" s="14">
        <f t="shared" si="46"/>
        <v>4.2926722540046751E-2</v>
      </c>
      <c r="F264" s="13">
        <v>1780931</v>
      </c>
      <c r="G264" s="14">
        <f t="shared" si="41"/>
        <v>4.7581893182487359E-2</v>
      </c>
      <c r="H264" s="13">
        <v>1010281</v>
      </c>
      <c r="I264" s="14">
        <f t="shared" si="42"/>
        <v>2.4875953189791102E-2</v>
      </c>
      <c r="J264" s="15">
        <v>1185425</v>
      </c>
      <c r="K264" s="16">
        <f t="shared" si="43"/>
        <v>3.293918809038953E-2</v>
      </c>
      <c r="L264" s="15">
        <v>152690</v>
      </c>
      <c r="M264" s="16">
        <f t="shared" si="38"/>
        <v>5.6272456437906383E-3</v>
      </c>
      <c r="N264" s="14">
        <f t="shared" si="44"/>
        <v>20.741005687474697</v>
      </c>
      <c r="O264" s="14">
        <f t="shared" si="45"/>
        <v>76.280757531815411</v>
      </c>
      <c r="P264" s="14">
        <f t="shared" si="39"/>
        <v>-14.774785414513783</v>
      </c>
      <c r="Q264" s="14">
        <f t="shared" si="40"/>
        <v>676.36059990831097</v>
      </c>
    </row>
    <row r="265" spans="1:17" s="3" customFormat="1" ht="27">
      <c r="A265" s="56" t="s">
        <v>1468</v>
      </c>
      <c r="B265" s="17" t="s">
        <v>1071</v>
      </c>
      <c r="C265" s="18" t="s">
        <v>1072</v>
      </c>
      <c r="D265" s="57">
        <v>2132737</v>
      </c>
      <c r="E265" s="14">
        <f t="shared" si="46"/>
        <v>4.2575832855058234E-2</v>
      </c>
      <c r="F265" s="13">
        <v>3181120</v>
      </c>
      <c r="G265" s="14">
        <f t="shared" si="41"/>
        <v>8.4991339945609451E-2</v>
      </c>
      <c r="H265" s="13">
        <v>4217522</v>
      </c>
      <c r="I265" s="14">
        <f t="shared" si="42"/>
        <v>0.10384722651313263</v>
      </c>
      <c r="J265" s="15">
        <v>4664225</v>
      </c>
      <c r="K265" s="16">
        <f t="shared" si="43"/>
        <v>0.12960396867865712</v>
      </c>
      <c r="L265" s="15">
        <v>8351979</v>
      </c>
      <c r="M265" s="16">
        <f t="shared" si="38"/>
        <v>0.30780429265034309</v>
      </c>
      <c r="N265" s="14">
        <f t="shared" si="44"/>
        <v>-32.956411578312043</v>
      </c>
      <c r="O265" s="14">
        <f t="shared" si="45"/>
        <v>-24.573718880423151</v>
      </c>
      <c r="P265" s="14">
        <f t="shared" si="39"/>
        <v>-9.5772180801740898</v>
      </c>
      <c r="Q265" s="14">
        <f t="shared" si="40"/>
        <v>-44.154253740341062</v>
      </c>
    </row>
    <row r="266" spans="1:17" s="3" customFormat="1" ht="40.5">
      <c r="A266" s="56" t="s">
        <v>1469</v>
      </c>
      <c r="B266" s="17" t="s">
        <v>596</v>
      </c>
      <c r="C266" s="18" t="s">
        <v>597</v>
      </c>
      <c r="D266" s="57">
        <v>2114413</v>
      </c>
      <c r="E266" s="14">
        <f t="shared" si="46"/>
        <v>4.2210030807625247E-2</v>
      </c>
      <c r="F266" s="13">
        <v>1274941</v>
      </c>
      <c r="G266" s="14">
        <f t="shared" si="41"/>
        <v>3.4063142522632046E-2</v>
      </c>
      <c r="H266" s="13">
        <v>1987215</v>
      </c>
      <c r="I266" s="14">
        <f t="shared" si="42"/>
        <v>4.8930809663896208E-2</v>
      </c>
      <c r="J266" s="15">
        <v>1613337</v>
      </c>
      <c r="K266" s="16">
        <f t="shared" si="43"/>
        <v>4.4829500724368712E-2</v>
      </c>
      <c r="L266" s="15">
        <v>1196428</v>
      </c>
      <c r="M266" s="16">
        <f t="shared" si="38"/>
        <v>4.4093223204591955E-2</v>
      </c>
      <c r="N266" s="14">
        <f t="shared" si="44"/>
        <v>65.843988074742285</v>
      </c>
      <c r="O266" s="14">
        <f t="shared" si="45"/>
        <v>-35.842825260477603</v>
      </c>
      <c r="P266" s="14">
        <f t="shared" si="39"/>
        <v>23.174203529702719</v>
      </c>
      <c r="Q266" s="14">
        <f t="shared" si="40"/>
        <v>34.84614201606783</v>
      </c>
    </row>
    <row r="267" spans="1:17" s="3" customFormat="1" ht="54">
      <c r="A267" s="56" t="s">
        <v>1470</v>
      </c>
      <c r="B267" s="17" t="s">
        <v>294</v>
      </c>
      <c r="C267" s="18" t="s">
        <v>295</v>
      </c>
      <c r="D267" s="57">
        <v>2043058</v>
      </c>
      <c r="E267" s="14">
        <f t="shared" si="46"/>
        <v>4.0785570804646593E-2</v>
      </c>
      <c r="F267" s="13">
        <v>2100652</v>
      </c>
      <c r="G267" s="14">
        <f t="shared" si="41"/>
        <v>5.6124015516366685E-2</v>
      </c>
      <c r="H267" s="13">
        <v>1501880</v>
      </c>
      <c r="I267" s="14">
        <f t="shared" si="42"/>
        <v>3.6980500055611716E-2</v>
      </c>
      <c r="J267" s="15">
        <v>1302515</v>
      </c>
      <c r="K267" s="16">
        <f t="shared" si="43"/>
        <v>3.6192746547064322E-2</v>
      </c>
      <c r="L267" s="15">
        <v>1227555</v>
      </c>
      <c r="M267" s="16">
        <f t="shared" si="38"/>
        <v>4.524037937169046E-2</v>
      </c>
      <c r="N267" s="14">
        <f t="shared" si="44"/>
        <v>-2.7417201897315691</v>
      </c>
      <c r="O267" s="14">
        <f t="shared" si="45"/>
        <v>39.86816523290809</v>
      </c>
      <c r="P267" s="14">
        <f t="shared" si="39"/>
        <v>15.306157702598435</v>
      </c>
      <c r="Q267" s="14">
        <f t="shared" si="40"/>
        <v>6.1064473689569914</v>
      </c>
    </row>
    <row r="268" spans="1:17" s="3" customFormat="1" ht="40.5">
      <c r="A268" s="56" t="s">
        <v>1471</v>
      </c>
      <c r="B268" s="17" t="s">
        <v>1472</v>
      </c>
      <c r="C268" s="18" t="s">
        <v>1473</v>
      </c>
      <c r="D268" s="57">
        <v>2029866</v>
      </c>
      <c r="E268" s="14">
        <f t="shared" si="46"/>
        <v>4.0522218883137319E-2</v>
      </c>
      <c r="F268" s="13">
        <v>926059</v>
      </c>
      <c r="G268" s="14">
        <f t="shared" si="41"/>
        <v>2.4741913313138499E-2</v>
      </c>
      <c r="H268" s="13">
        <v>831667</v>
      </c>
      <c r="I268" s="14">
        <f t="shared" si="42"/>
        <v>2.0477975297460801E-2</v>
      </c>
      <c r="J268" s="15">
        <v>951524</v>
      </c>
      <c r="K268" s="16">
        <f t="shared" si="43"/>
        <v>2.6439823699111974E-2</v>
      </c>
      <c r="L268" s="15">
        <v>423165</v>
      </c>
      <c r="M268" s="16">
        <f t="shared" si="38"/>
        <v>1.559534614483375E-2</v>
      </c>
      <c r="N268" s="14">
        <f t="shared" si="44"/>
        <v>119.19402543466452</v>
      </c>
      <c r="O268" s="14">
        <f t="shared" si="45"/>
        <v>11.34973492996596</v>
      </c>
      <c r="P268" s="14">
        <f t="shared" si="39"/>
        <v>-12.596319167987355</v>
      </c>
      <c r="Q268" s="14">
        <f t="shared" si="40"/>
        <v>124.85886120071368</v>
      </c>
    </row>
    <row r="269" spans="1:17" s="3" customFormat="1" ht="54">
      <c r="A269" s="56" t="s">
        <v>1474</v>
      </c>
      <c r="B269" s="17" t="s">
        <v>282</v>
      </c>
      <c r="C269" s="18" t="s">
        <v>283</v>
      </c>
      <c r="D269" s="57">
        <v>2017705</v>
      </c>
      <c r="E269" s="14">
        <f t="shared" si="46"/>
        <v>4.0279448816621682E-2</v>
      </c>
      <c r="F269" s="13">
        <v>1557179</v>
      </c>
      <c r="G269" s="14">
        <f t="shared" si="41"/>
        <v>4.1603815557151001E-2</v>
      </c>
      <c r="H269" s="13">
        <v>1330301</v>
      </c>
      <c r="I269" s="14">
        <f t="shared" si="42"/>
        <v>3.2755743604336113E-2</v>
      </c>
      <c r="J269" s="15">
        <v>1293941</v>
      </c>
      <c r="K269" s="16">
        <f t="shared" si="43"/>
        <v>3.595450237414153E-2</v>
      </c>
      <c r="L269" s="15">
        <v>829411</v>
      </c>
      <c r="M269" s="16">
        <f t="shared" si="38"/>
        <v>3.0567158534691444E-2</v>
      </c>
      <c r="N269" s="14">
        <f t="shared" si="44"/>
        <v>29.574377769029766</v>
      </c>
      <c r="O269" s="14">
        <f t="shared" si="45"/>
        <v>17.054636507076218</v>
      </c>
      <c r="P269" s="14">
        <f t="shared" si="39"/>
        <v>2.8100199313569938</v>
      </c>
      <c r="Q269" s="14">
        <f t="shared" si="40"/>
        <v>56.007214758424951</v>
      </c>
    </row>
    <row r="270" spans="1:17" s="3" customFormat="1" ht="40.5">
      <c r="A270" s="56" t="s">
        <v>1475</v>
      </c>
      <c r="B270" s="17" t="s">
        <v>254</v>
      </c>
      <c r="C270" s="18" t="s">
        <v>255</v>
      </c>
      <c r="D270" s="57">
        <v>2015989</v>
      </c>
      <c r="E270" s="14">
        <f t="shared" si="46"/>
        <v>4.0245192305303462E-2</v>
      </c>
      <c r="F270" s="13">
        <v>1150561</v>
      </c>
      <c r="G270" s="14">
        <f t="shared" si="41"/>
        <v>3.0740029008387095E-2</v>
      </c>
      <c r="H270" s="13">
        <v>2217050</v>
      </c>
      <c r="I270" s="14">
        <f t="shared" si="42"/>
        <v>5.4589992308502651E-2</v>
      </c>
      <c r="J270" s="15">
        <v>2733910</v>
      </c>
      <c r="K270" s="16">
        <f t="shared" si="43"/>
        <v>7.596665812868536E-2</v>
      </c>
      <c r="L270" s="15">
        <v>2049916</v>
      </c>
      <c r="M270" s="16">
        <f t="shared" si="38"/>
        <v>7.5547716819285668E-2</v>
      </c>
      <c r="N270" s="14">
        <f t="shared" si="44"/>
        <v>75.217915434296842</v>
      </c>
      <c r="O270" s="14">
        <f t="shared" si="45"/>
        <v>-48.103966983153292</v>
      </c>
      <c r="P270" s="14">
        <f t="shared" si="39"/>
        <v>-18.905523590754633</v>
      </c>
      <c r="Q270" s="14">
        <f t="shared" si="40"/>
        <v>33.366928205838683</v>
      </c>
    </row>
    <row r="271" spans="1:17" s="3" customFormat="1" ht="27">
      <c r="A271" s="56" t="s">
        <v>1476</v>
      </c>
      <c r="B271" s="17" t="s">
        <v>540</v>
      </c>
      <c r="C271" s="18" t="s">
        <v>541</v>
      </c>
      <c r="D271" s="57">
        <v>2010579</v>
      </c>
      <c r="E271" s="14">
        <f t="shared" si="46"/>
        <v>4.0137192464842188E-2</v>
      </c>
      <c r="F271" s="13">
        <v>713846</v>
      </c>
      <c r="G271" s="14">
        <f t="shared" si="41"/>
        <v>1.9072128072758501E-2</v>
      </c>
      <c r="H271" s="13">
        <v>658950</v>
      </c>
      <c r="I271" s="14">
        <f t="shared" si="42"/>
        <v>1.622519809282056E-2</v>
      </c>
      <c r="J271" s="15">
        <v>375779</v>
      </c>
      <c r="K271" s="16">
        <f t="shared" si="43"/>
        <v>1.0441702479210823E-2</v>
      </c>
      <c r="L271" s="15">
        <v>348709</v>
      </c>
      <c r="M271" s="16">
        <f t="shared" si="38"/>
        <v>1.2851340632658258E-2</v>
      </c>
      <c r="N271" s="14">
        <f t="shared" si="44"/>
        <v>181.65444647725138</v>
      </c>
      <c r="O271" s="14">
        <f t="shared" si="45"/>
        <v>8.330829349723043</v>
      </c>
      <c r="P271" s="14">
        <f t="shared" si="39"/>
        <v>75.35572770165443</v>
      </c>
      <c r="Q271" s="14">
        <f t="shared" si="40"/>
        <v>7.7629197984565925</v>
      </c>
    </row>
    <row r="272" spans="1:17" s="3" customFormat="1" ht="40.5">
      <c r="A272" s="56" t="s">
        <v>1477</v>
      </c>
      <c r="B272" s="17" t="s">
        <v>897</v>
      </c>
      <c r="C272" s="18" t="s">
        <v>898</v>
      </c>
      <c r="D272" s="57">
        <v>2004175</v>
      </c>
      <c r="E272" s="14">
        <f t="shared" si="46"/>
        <v>4.0009349400458818E-2</v>
      </c>
      <c r="F272" s="13">
        <v>1496026</v>
      </c>
      <c r="G272" s="14">
        <f t="shared" si="41"/>
        <v>3.9969964771360507E-2</v>
      </c>
      <c r="H272" s="13">
        <v>1677475</v>
      </c>
      <c r="I272" s="14">
        <f t="shared" si="42"/>
        <v>4.130414169626552E-2</v>
      </c>
      <c r="J272" s="15">
        <v>1327656</v>
      </c>
      <c r="K272" s="16">
        <f t="shared" si="43"/>
        <v>3.6891334924887026E-2</v>
      </c>
      <c r="L272" s="15">
        <v>1263773</v>
      </c>
      <c r="M272" s="16">
        <f t="shared" si="38"/>
        <v>4.6575159532321865E-2</v>
      </c>
      <c r="N272" s="14">
        <f t="shared" si="44"/>
        <v>33.966588815969772</v>
      </c>
      <c r="O272" s="14">
        <f t="shared" si="45"/>
        <v>-10.816793096767462</v>
      </c>
      <c r="P272" s="14">
        <f t="shared" si="39"/>
        <v>26.348617412944318</v>
      </c>
      <c r="Q272" s="14">
        <f t="shared" si="40"/>
        <v>5.0549426202332226</v>
      </c>
    </row>
    <row r="273" spans="1:17" s="3" customFormat="1">
      <c r="A273" s="56" t="s">
        <v>1478</v>
      </c>
      <c r="B273" s="17" t="s">
        <v>728</v>
      </c>
      <c r="C273" s="18" t="s">
        <v>729</v>
      </c>
      <c r="D273" s="57">
        <v>1996394</v>
      </c>
      <c r="E273" s="14">
        <f t="shared" si="46"/>
        <v>3.9854017282412751E-2</v>
      </c>
      <c r="F273" s="13">
        <v>984995</v>
      </c>
      <c r="G273" s="14">
        <f t="shared" si="41"/>
        <v>2.6316531564268428E-2</v>
      </c>
      <c r="H273" s="13">
        <v>991908</v>
      </c>
      <c r="I273" s="14">
        <f t="shared" si="42"/>
        <v>2.4423558372947043E-2</v>
      </c>
      <c r="J273" s="15">
        <v>796807</v>
      </c>
      <c r="K273" s="16">
        <f t="shared" si="43"/>
        <v>2.2140730661778699E-2</v>
      </c>
      <c r="L273" s="15">
        <v>739336</v>
      </c>
      <c r="M273" s="16">
        <f t="shared" si="38"/>
        <v>2.7247529538919346E-2</v>
      </c>
      <c r="N273" s="14">
        <f t="shared" si="44"/>
        <v>102.6806227442779</v>
      </c>
      <c r="O273" s="14">
        <f t="shared" si="45"/>
        <v>-0.69693963553071447</v>
      </c>
      <c r="P273" s="14">
        <f t="shared" si="39"/>
        <v>24.485352161815847</v>
      </c>
      <c r="Q273" s="14">
        <f t="shared" si="40"/>
        <v>7.773326336063711</v>
      </c>
    </row>
    <row r="274" spans="1:17" s="3" customFormat="1" ht="27">
      <c r="A274" s="56" t="s">
        <v>1479</v>
      </c>
      <c r="B274" s="17" t="s">
        <v>1480</v>
      </c>
      <c r="C274" s="18" t="s">
        <v>1481</v>
      </c>
      <c r="D274" s="57">
        <v>1982505</v>
      </c>
      <c r="E274" s="14">
        <f t="shared" si="46"/>
        <v>3.9576751148555696E-2</v>
      </c>
      <c r="F274" s="13">
        <v>2393754</v>
      </c>
      <c r="G274" s="14">
        <f t="shared" si="41"/>
        <v>6.3954946672920981E-2</v>
      </c>
      <c r="H274" s="13">
        <v>2089537</v>
      </c>
      <c r="I274" s="14">
        <f t="shared" si="42"/>
        <v>5.1450264431714077E-2</v>
      </c>
      <c r="J274" s="15">
        <v>1446569</v>
      </c>
      <c r="K274" s="16">
        <f t="shared" si="43"/>
        <v>4.0195548749795806E-2</v>
      </c>
      <c r="L274" s="15">
        <v>2352446</v>
      </c>
      <c r="M274" s="16">
        <f t="shared" si="38"/>
        <v>8.6697174050381243E-2</v>
      </c>
      <c r="N274" s="14">
        <f t="shared" si="44"/>
        <v>-17.180086174268535</v>
      </c>
      <c r="O274" s="14">
        <f t="shared" si="45"/>
        <v>14.559062605735146</v>
      </c>
      <c r="P274" s="14">
        <f t="shared" si="39"/>
        <v>44.447793364851584</v>
      </c>
      <c r="Q274" s="14">
        <f t="shared" si="40"/>
        <v>-38.507876482605766</v>
      </c>
    </row>
    <row r="275" spans="1:17" s="3" customFormat="1" ht="40.5">
      <c r="A275" s="56" t="s">
        <v>1482</v>
      </c>
      <c r="B275" s="17" t="s">
        <v>777</v>
      </c>
      <c r="C275" s="18" t="s">
        <v>778</v>
      </c>
      <c r="D275" s="57">
        <v>1975580</v>
      </c>
      <c r="E275" s="14">
        <f t="shared" si="46"/>
        <v>3.9438507360164868E-2</v>
      </c>
      <c r="F275" s="13">
        <v>1261703</v>
      </c>
      <c r="G275" s="14">
        <f t="shared" si="41"/>
        <v>3.3709457229967835E-2</v>
      </c>
      <c r="H275" s="13">
        <v>2034105</v>
      </c>
      <c r="I275" s="14">
        <f t="shared" si="42"/>
        <v>5.0085373042866324E-2</v>
      </c>
      <c r="J275" s="15">
        <v>2026055</v>
      </c>
      <c r="K275" s="16">
        <f t="shared" si="43"/>
        <v>5.6297620453823874E-2</v>
      </c>
      <c r="L275" s="15">
        <v>1685430</v>
      </c>
      <c r="M275" s="16">
        <f t="shared" si="38"/>
        <v>6.2114929762355456E-2</v>
      </c>
      <c r="N275" s="14">
        <f t="shared" si="44"/>
        <v>56.580431369347615</v>
      </c>
      <c r="O275" s="14">
        <f t="shared" si="45"/>
        <v>-37.972572703965625</v>
      </c>
      <c r="P275" s="14">
        <f t="shared" si="39"/>
        <v>0.39732386336994802</v>
      </c>
      <c r="Q275" s="14">
        <f t="shared" si="40"/>
        <v>20.209976089187922</v>
      </c>
    </row>
    <row r="276" spans="1:17" s="3" customFormat="1">
      <c r="A276" s="56" t="s">
        <v>1483</v>
      </c>
      <c r="B276" s="17" t="s">
        <v>176</v>
      </c>
      <c r="C276" s="18" t="s">
        <v>177</v>
      </c>
      <c r="D276" s="57">
        <v>1938706</v>
      </c>
      <c r="E276" s="14">
        <f t="shared" si="46"/>
        <v>3.8702391626861884E-2</v>
      </c>
      <c r="F276" s="13">
        <v>1441082</v>
      </c>
      <c r="G276" s="14">
        <f t="shared" si="41"/>
        <v>3.8502002487016761E-2</v>
      </c>
      <c r="H276" s="13">
        <v>1289372</v>
      </c>
      <c r="I276" s="14">
        <f t="shared" si="42"/>
        <v>3.1747956772647738E-2</v>
      </c>
      <c r="J276" s="15">
        <v>1089640</v>
      </c>
      <c r="K276" s="16">
        <f t="shared" si="43"/>
        <v>3.0277627779751608E-2</v>
      </c>
      <c r="L276" s="15">
        <v>924083</v>
      </c>
      <c r="M276" s="16">
        <f t="shared" si="38"/>
        <v>3.4056205620872249E-2</v>
      </c>
      <c r="N276" s="14">
        <f t="shared" si="44"/>
        <v>34.531275805262993</v>
      </c>
      <c r="O276" s="14">
        <f t="shared" si="45"/>
        <v>11.766193154496918</v>
      </c>
      <c r="P276" s="14">
        <f t="shared" si="39"/>
        <v>18.3300906721486</v>
      </c>
      <c r="Q276" s="14">
        <f t="shared" si="40"/>
        <v>17.915814921386932</v>
      </c>
    </row>
    <row r="277" spans="1:17" s="3" customFormat="1">
      <c r="A277" s="56" t="s">
        <v>1484</v>
      </c>
      <c r="B277" s="17" t="s">
        <v>1485</v>
      </c>
      <c r="C277" s="18" t="s">
        <v>1486</v>
      </c>
      <c r="D277" s="57">
        <v>1917160</v>
      </c>
      <c r="E277" s="14">
        <f t="shared" si="46"/>
        <v>3.8272268787198534E-2</v>
      </c>
      <c r="F277" s="13">
        <v>1211959</v>
      </c>
      <c r="G277" s="14">
        <f t="shared" si="41"/>
        <v>3.2380425563682251E-2</v>
      </c>
      <c r="H277" s="13">
        <v>1311975</v>
      </c>
      <c r="I277" s="14">
        <f t="shared" si="42"/>
        <v>3.2304506059379699E-2</v>
      </c>
      <c r="J277" s="15">
        <v>961374</v>
      </c>
      <c r="K277" s="16">
        <f t="shared" si="43"/>
        <v>2.6713523851116812E-2</v>
      </c>
      <c r="L277" s="15">
        <v>1331401</v>
      </c>
      <c r="M277" s="16">
        <f t="shared" si="38"/>
        <v>4.9067525557590537E-2</v>
      </c>
      <c r="N277" s="14">
        <f t="shared" si="44"/>
        <v>58.186869357791807</v>
      </c>
      <c r="O277" s="14">
        <f t="shared" si="45"/>
        <v>-7.6233159930638923</v>
      </c>
      <c r="P277" s="14">
        <f t="shared" si="39"/>
        <v>36.468741613565584</v>
      </c>
      <c r="Q277" s="14">
        <f t="shared" si="40"/>
        <v>-27.792302995115669</v>
      </c>
    </row>
    <row r="278" spans="1:17" s="3" customFormat="1" ht="54">
      <c r="A278" s="56" t="s">
        <v>1487</v>
      </c>
      <c r="B278" s="17" t="s">
        <v>1488</v>
      </c>
      <c r="C278" s="18" t="s">
        <v>1489</v>
      </c>
      <c r="D278" s="57">
        <v>1866704</v>
      </c>
      <c r="E278" s="14">
        <f t="shared" si="46"/>
        <v>3.7265015561632128E-2</v>
      </c>
      <c r="F278" s="13">
        <v>1236239</v>
      </c>
      <c r="G278" s="14">
        <f t="shared" si="41"/>
        <v>3.3029124680307657E-2</v>
      </c>
      <c r="H278" s="13">
        <v>1314916</v>
      </c>
      <c r="I278" s="14">
        <f t="shared" si="42"/>
        <v>3.2376921732178827E-2</v>
      </c>
      <c r="J278" s="15">
        <v>1443089</v>
      </c>
      <c r="K278" s="16">
        <f t="shared" si="43"/>
        <v>4.0098850625026584E-2</v>
      </c>
      <c r="L278" s="15">
        <v>386402</v>
      </c>
      <c r="M278" s="16">
        <f t="shared" si="38"/>
        <v>1.4240480524277883E-2</v>
      </c>
      <c r="N278" s="14">
        <f t="shared" si="44"/>
        <v>50.998633759329707</v>
      </c>
      <c r="O278" s="14">
        <f t="shared" si="45"/>
        <v>-5.9834240362121989</v>
      </c>
      <c r="P278" s="14">
        <f t="shared" si="39"/>
        <v>-8.8818499759890077</v>
      </c>
      <c r="Q278" s="14">
        <f t="shared" si="40"/>
        <v>273.46830502947705</v>
      </c>
    </row>
    <row r="279" spans="1:17" s="3" customFormat="1" ht="40.5">
      <c r="A279" s="56" t="s">
        <v>1490</v>
      </c>
      <c r="B279" s="17" t="s">
        <v>785</v>
      </c>
      <c r="C279" s="18" t="s">
        <v>786</v>
      </c>
      <c r="D279" s="57">
        <v>1861518</v>
      </c>
      <c r="E279" s="14">
        <f t="shared" si="46"/>
        <v>3.7161487433604E-2</v>
      </c>
      <c r="F279" s="13">
        <v>1664946</v>
      </c>
      <c r="G279" s="14">
        <f t="shared" si="41"/>
        <v>4.4483072464126687E-2</v>
      </c>
      <c r="H279" s="13">
        <v>1391591</v>
      </c>
      <c r="I279" s="14">
        <f t="shared" si="42"/>
        <v>3.4264875391435246E-2</v>
      </c>
      <c r="J279" s="15">
        <v>1606873</v>
      </c>
      <c r="K279" s="16">
        <f t="shared" si="43"/>
        <v>4.4649886736291625E-2</v>
      </c>
      <c r="L279" s="15">
        <v>1666341</v>
      </c>
      <c r="M279" s="16">
        <f t="shared" si="38"/>
        <v>6.1411422708230634E-2</v>
      </c>
      <c r="N279" s="14">
        <f t="shared" si="44"/>
        <v>11.806509039932827</v>
      </c>
      <c r="O279" s="14">
        <f t="shared" si="45"/>
        <v>19.643343482388147</v>
      </c>
      <c r="P279" s="14">
        <f t="shared" si="39"/>
        <v>-13.3975740459887</v>
      </c>
      <c r="Q279" s="14">
        <f t="shared" si="40"/>
        <v>-3.5687773390920583</v>
      </c>
    </row>
    <row r="280" spans="1:17" s="3" customFormat="1" ht="40.5">
      <c r="A280" s="56" t="s">
        <v>1491</v>
      </c>
      <c r="B280" s="17" t="s">
        <v>1492</v>
      </c>
      <c r="C280" s="18" t="s">
        <v>1493</v>
      </c>
      <c r="D280" s="57">
        <v>1839665</v>
      </c>
      <c r="E280" s="14">
        <f t="shared" si="46"/>
        <v>3.6725235952347009E-2</v>
      </c>
      <c r="F280" s="13">
        <v>790797</v>
      </c>
      <c r="G280" s="14">
        <f t="shared" si="41"/>
        <v>2.1128060763180301E-2</v>
      </c>
      <c r="H280" s="13">
        <v>608862</v>
      </c>
      <c r="I280" s="14">
        <f t="shared" si="42"/>
        <v>1.499189097987846E-2</v>
      </c>
      <c r="J280" s="15">
        <v>541232</v>
      </c>
      <c r="K280" s="16">
        <f t="shared" si="43"/>
        <v>1.503911478882064E-2</v>
      </c>
      <c r="L280" s="15">
        <v>561445</v>
      </c>
      <c r="M280" s="16">
        <f t="shared" si="38"/>
        <v>2.0691524857410666E-2</v>
      </c>
      <c r="N280" s="14">
        <f t="shared" si="44"/>
        <v>132.63429173352961</v>
      </c>
      <c r="O280" s="14">
        <f t="shared" si="45"/>
        <v>29.881155335691833</v>
      </c>
      <c r="P280" s="14">
        <f t="shared" si="39"/>
        <v>12.495565672391876</v>
      </c>
      <c r="Q280" s="14">
        <f t="shared" si="40"/>
        <v>-3.6001745495996933</v>
      </c>
    </row>
    <row r="281" spans="1:17" s="3" customFormat="1" ht="54">
      <c r="A281" s="56" t="s">
        <v>1494</v>
      </c>
      <c r="B281" s="17" t="s">
        <v>1495</v>
      </c>
      <c r="C281" s="18" t="s">
        <v>1496</v>
      </c>
      <c r="D281" s="57">
        <v>1834987</v>
      </c>
      <c r="E281" s="14">
        <f t="shared" si="46"/>
        <v>3.6631849029301194E-2</v>
      </c>
      <c r="F281" s="13">
        <v>1359238</v>
      </c>
      <c r="G281" s="14">
        <f t="shared" si="41"/>
        <v>3.6315341428487545E-2</v>
      </c>
      <c r="H281" s="13">
        <v>1471683</v>
      </c>
      <c r="I281" s="14">
        <f t="shared" si="42"/>
        <v>3.6236965179203946E-2</v>
      </c>
      <c r="J281" s="15">
        <v>2222265</v>
      </c>
      <c r="K281" s="16">
        <f t="shared" si="43"/>
        <v>6.1749671908125352E-2</v>
      </c>
      <c r="L281" s="15">
        <v>1329186</v>
      </c>
      <c r="M281" s="16">
        <f t="shared" si="38"/>
        <v>4.898589382597094E-2</v>
      </c>
      <c r="N281" s="14">
        <f t="shared" si="44"/>
        <v>35.001155058937435</v>
      </c>
      <c r="O281" s="14">
        <f t="shared" si="45"/>
        <v>-7.6405720525412057</v>
      </c>
      <c r="P281" s="14">
        <f t="shared" si="39"/>
        <v>-33.775539820858448</v>
      </c>
      <c r="Q281" s="14">
        <f t="shared" si="40"/>
        <v>67.189919243807864</v>
      </c>
    </row>
    <row r="282" spans="1:17" s="3" customFormat="1" ht="27">
      <c r="A282" s="56" t="s">
        <v>1497</v>
      </c>
      <c r="B282" s="17" t="s">
        <v>136</v>
      </c>
      <c r="C282" s="18" t="s">
        <v>137</v>
      </c>
      <c r="D282" s="57">
        <v>1833088</v>
      </c>
      <c r="E282" s="14">
        <f t="shared" si="46"/>
        <v>3.6593939288629113E-2</v>
      </c>
      <c r="F282" s="13">
        <v>961452</v>
      </c>
      <c r="G282" s="14">
        <f t="shared" si="41"/>
        <v>2.5687523191010118E-2</v>
      </c>
      <c r="H282" s="13">
        <v>1664251</v>
      </c>
      <c r="I282" s="14">
        <f t="shared" si="42"/>
        <v>4.0978529708133711E-2</v>
      </c>
      <c r="J282" s="15">
        <v>1575641</v>
      </c>
      <c r="K282" s="16">
        <f t="shared" si="43"/>
        <v>4.3782048853305319E-2</v>
      </c>
      <c r="L282" s="15">
        <v>859213</v>
      </c>
      <c r="M282" s="16">
        <f t="shared" si="38"/>
        <v>3.1665483079037826E-2</v>
      </c>
      <c r="N282" s="14">
        <f t="shared" si="44"/>
        <v>90.658295993975784</v>
      </c>
      <c r="O282" s="14">
        <f t="shared" si="45"/>
        <v>-42.229146925553898</v>
      </c>
      <c r="P282" s="14">
        <f t="shared" si="39"/>
        <v>5.6237429719079408</v>
      </c>
      <c r="Q282" s="14">
        <f t="shared" si="40"/>
        <v>83.381885516164218</v>
      </c>
    </row>
    <row r="283" spans="1:17" s="3" customFormat="1" ht="27">
      <c r="A283" s="56" t="s">
        <v>1498</v>
      </c>
      <c r="B283" s="17" t="s">
        <v>522</v>
      </c>
      <c r="C283" s="18" t="s">
        <v>523</v>
      </c>
      <c r="D283" s="57">
        <v>1828579</v>
      </c>
      <c r="E283" s="14">
        <f t="shared" si="46"/>
        <v>3.650392611291009E-2</v>
      </c>
      <c r="F283" s="13">
        <v>1450165</v>
      </c>
      <c r="G283" s="14">
        <f t="shared" si="41"/>
        <v>3.8744676872367198E-2</v>
      </c>
      <c r="H283" s="13">
        <v>3020606</v>
      </c>
      <c r="I283" s="14">
        <f t="shared" si="42"/>
        <v>7.4375795903122141E-2</v>
      </c>
      <c r="J283" s="15">
        <v>1676062</v>
      </c>
      <c r="K283" s="16">
        <f t="shared" si="43"/>
        <v>4.6572428849699019E-2</v>
      </c>
      <c r="L283" s="15">
        <v>1829772</v>
      </c>
      <c r="M283" s="16">
        <f t="shared" si="38"/>
        <v>6.7434517755780229E-2</v>
      </c>
      <c r="N283" s="14">
        <f t="shared" si="44"/>
        <v>26.094547861795036</v>
      </c>
      <c r="O283" s="14">
        <f t="shared" si="45"/>
        <v>-51.990924999817921</v>
      </c>
      <c r="P283" s="14">
        <f t="shared" si="39"/>
        <v>80.220421440256985</v>
      </c>
      <c r="Q283" s="14">
        <f t="shared" si="40"/>
        <v>-8.4005001716060796</v>
      </c>
    </row>
    <row r="284" spans="1:17" s="3" customFormat="1" ht="54">
      <c r="A284" s="56" t="s">
        <v>1499</v>
      </c>
      <c r="B284" s="17" t="s">
        <v>32</v>
      </c>
      <c r="C284" s="18" t="s">
        <v>33</v>
      </c>
      <c r="D284" s="57">
        <v>1796346</v>
      </c>
      <c r="E284" s="14">
        <f t="shared" si="46"/>
        <v>3.5860458671581372E-2</v>
      </c>
      <c r="F284" s="13">
        <v>1293385</v>
      </c>
      <c r="G284" s="14">
        <f t="shared" si="41"/>
        <v>3.4555918737913714E-2</v>
      </c>
      <c r="H284" s="13">
        <v>1355501</v>
      </c>
      <c r="I284" s="14">
        <f t="shared" si="42"/>
        <v>3.3376238318561895E-2</v>
      </c>
      <c r="J284" s="15">
        <v>1187175</v>
      </c>
      <c r="K284" s="16">
        <f t="shared" si="43"/>
        <v>3.2987815020948767E-2</v>
      </c>
      <c r="L284" s="15">
        <v>1145933</v>
      </c>
      <c r="M284" s="16">
        <f t="shared" si="38"/>
        <v>4.2232277702049494E-2</v>
      </c>
      <c r="N284" s="14">
        <f t="shared" si="44"/>
        <v>38.887183630550837</v>
      </c>
      <c r="O284" s="14">
        <f t="shared" si="45"/>
        <v>-4.5825122961915925</v>
      </c>
      <c r="P284" s="14">
        <f t="shared" si="39"/>
        <v>14.178701539368669</v>
      </c>
      <c r="Q284" s="14">
        <f t="shared" si="40"/>
        <v>3.5989887715948488</v>
      </c>
    </row>
    <row r="285" spans="1:17" s="3" customFormat="1" ht="27">
      <c r="A285" s="56" t="s">
        <v>1500</v>
      </c>
      <c r="B285" s="17" t="s">
        <v>288</v>
      </c>
      <c r="C285" s="18" t="s">
        <v>289</v>
      </c>
      <c r="D285" s="57">
        <v>1795392</v>
      </c>
      <c r="E285" s="14">
        <f t="shared" si="46"/>
        <v>3.5841413967736629E-2</v>
      </c>
      <c r="F285" s="13">
        <v>1584993</v>
      </c>
      <c r="G285" s="14">
        <f t="shared" si="41"/>
        <v>4.2346934059202847E-2</v>
      </c>
      <c r="H285" s="13">
        <v>2170697</v>
      </c>
      <c r="I285" s="14">
        <f t="shared" si="42"/>
        <v>5.3448651376419014E-2</v>
      </c>
      <c r="J285" s="15">
        <v>1811438</v>
      </c>
      <c r="K285" s="16">
        <f t="shared" si="43"/>
        <v>5.0334097050491626E-2</v>
      </c>
      <c r="L285" s="15">
        <v>1312955</v>
      </c>
      <c r="M285" s="16">
        <f t="shared" si="38"/>
        <v>4.8387715660771088E-2</v>
      </c>
      <c r="N285" s="14">
        <f t="shared" si="44"/>
        <v>13.274443483346616</v>
      </c>
      <c r="O285" s="14">
        <f t="shared" si="45"/>
        <v>-26.98230107656665</v>
      </c>
      <c r="P285" s="14">
        <f t="shared" si="39"/>
        <v>19.832806863939034</v>
      </c>
      <c r="Q285" s="14">
        <f t="shared" si="40"/>
        <v>37.966495424443337</v>
      </c>
    </row>
    <row r="286" spans="1:17" s="3" customFormat="1" ht="54">
      <c r="A286" s="56" t="s">
        <v>1501</v>
      </c>
      <c r="B286" s="17" t="s">
        <v>779</v>
      </c>
      <c r="C286" s="18" t="s">
        <v>780</v>
      </c>
      <c r="D286" s="57">
        <v>1788038</v>
      </c>
      <c r="E286" s="14">
        <f t="shared" si="46"/>
        <v>3.5694606051516253E-2</v>
      </c>
      <c r="F286" s="13">
        <v>1767600</v>
      </c>
      <c r="G286" s="14">
        <f t="shared" si="41"/>
        <v>4.7225723169154028E-2</v>
      </c>
      <c r="H286" s="13">
        <v>1640801</v>
      </c>
      <c r="I286" s="14">
        <f t="shared" si="42"/>
        <v>4.0401124904618051E-2</v>
      </c>
      <c r="J286" s="15">
        <v>1435608</v>
      </c>
      <c r="K286" s="16">
        <f t="shared" si="43"/>
        <v>3.9890977443590221E-2</v>
      </c>
      <c r="L286" s="15">
        <v>1713700</v>
      </c>
      <c r="M286" s="16">
        <f t="shared" si="38"/>
        <v>6.315679389458391E-2</v>
      </c>
      <c r="N286" s="14">
        <f t="shared" si="44"/>
        <v>1.1562570717356868</v>
      </c>
      <c r="O286" s="14">
        <f t="shared" si="45"/>
        <v>7.7278719357192003</v>
      </c>
      <c r="P286" s="14">
        <f t="shared" si="39"/>
        <v>14.29310786788594</v>
      </c>
      <c r="Q286" s="14">
        <f t="shared" si="40"/>
        <v>-16.227577755733208</v>
      </c>
    </row>
    <row r="287" spans="1:17" s="3" customFormat="1" ht="40.5">
      <c r="A287" s="56" t="s">
        <v>1502</v>
      </c>
      <c r="B287" s="17" t="s">
        <v>1131</v>
      </c>
      <c r="C287" s="18" t="s">
        <v>1132</v>
      </c>
      <c r="D287" s="57">
        <v>1782734</v>
      </c>
      <c r="E287" s="14">
        <f t="shared" si="46"/>
        <v>3.5588722289259946E-2</v>
      </c>
      <c r="F287" s="13">
        <v>1929025</v>
      </c>
      <c r="G287" s="14">
        <f t="shared" si="41"/>
        <v>5.1538583749930617E-2</v>
      </c>
      <c r="H287" s="13">
        <v>3178546</v>
      </c>
      <c r="I287" s="14">
        <f t="shared" si="42"/>
        <v>7.8264721901726106E-2</v>
      </c>
      <c r="J287" s="15">
        <v>2821519</v>
      </c>
      <c r="K287" s="16">
        <f t="shared" si="43"/>
        <v>7.8401033419750549E-2</v>
      </c>
      <c r="L287" s="15">
        <v>2721021</v>
      </c>
      <c r="M287" s="16">
        <f t="shared" si="38"/>
        <v>0.10028065733782726</v>
      </c>
      <c r="N287" s="14">
        <f t="shared" si="44"/>
        <v>-7.5836756910874659</v>
      </c>
      <c r="O287" s="14">
        <f t="shared" si="45"/>
        <v>-39.311087522408044</v>
      </c>
      <c r="P287" s="14">
        <f t="shared" si="39"/>
        <v>12.653715959382161</v>
      </c>
      <c r="Q287" s="14">
        <f t="shared" si="40"/>
        <v>3.6933930315128038</v>
      </c>
    </row>
    <row r="288" spans="1:17" s="3" customFormat="1" ht="54">
      <c r="A288" s="56" t="s">
        <v>1503</v>
      </c>
      <c r="B288" s="17" t="s">
        <v>640</v>
      </c>
      <c r="C288" s="18" t="s">
        <v>641</v>
      </c>
      <c r="D288" s="57">
        <v>1778310</v>
      </c>
      <c r="E288" s="14">
        <f t="shared" si="46"/>
        <v>3.5500405968705288E-2</v>
      </c>
      <c r="F288" s="13">
        <v>3474262</v>
      </c>
      <c r="G288" s="14">
        <f t="shared" si="41"/>
        <v>9.2823339799225746E-2</v>
      </c>
      <c r="H288" s="13">
        <v>6884840</v>
      </c>
      <c r="I288" s="14">
        <f t="shared" si="42"/>
        <v>0.16952408048770726</v>
      </c>
      <c r="J288" s="15">
        <v>5473575</v>
      </c>
      <c r="K288" s="16">
        <f t="shared" si="43"/>
        <v>0.15209322939186695</v>
      </c>
      <c r="L288" s="15">
        <v>5287936</v>
      </c>
      <c r="M288" s="16">
        <f t="shared" si="38"/>
        <v>0.19488188369011519</v>
      </c>
      <c r="N288" s="14">
        <f t="shared" si="44"/>
        <v>-48.81474108745973</v>
      </c>
      <c r="O288" s="14">
        <f t="shared" si="45"/>
        <v>-49.537505591996329</v>
      </c>
      <c r="P288" s="14">
        <f t="shared" si="39"/>
        <v>25.783240386767332</v>
      </c>
      <c r="Q288" s="14">
        <f t="shared" si="40"/>
        <v>3.5106135929027888</v>
      </c>
    </row>
    <row r="289" spans="1:17" s="3" customFormat="1">
      <c r="A289" s="56" t="s">
        <v>1504</v>
      </c>
      <c r="B289" s="17" t="s">
        <v>658</v>
      </c>
      <c r="C289" s="18" t="s">
        <v>659</v>
      </c>
      <c r="D289" s="57">
        <v>1732681</v>
      </c>
      <c r="E289" s="14">
        <f t="shared" si="46"/>
        <v>3.458951415347282E-2</v>
      </c>
      <c r="F289" s="13">
        <v>2555230</v>
      </c>
      <c r="G289" s="14">
        <f t="shared" si="41"/>
        <v>6.8269169842451599E-2</v>
      </c>
      <c r="H289" s="13">
        <v>3863260</v>
      </c>
      <c r="I289" s="14">
        <f t="shared" si="42"/>
        <v>9.5124301971424158E-2</v>
      </c>
      <c r="J289" s="15">
        <v>1580065</v>
      </c>
      <c r="K289" s="16">
        <f t="shared" si="43"/>
        <v>4.3904977733759065E-2</v>
      </c>
      <c r="L289" s="15">
        <v>1419772</v>
      </c>
      <c r="M289" s="16">
        <f t="shared" si="38"/>
        <v>5.2324355243800649E-2</v>
      </c>
      <c r="N289" s="14">
        <f t="shared" si="44"/>
        <v>-32.190800828105495</v>
      </c>
      <c r="O289" s="14">
        <f t="shared" si="45"/>
        <v>-33.858192303909135</v>
      </c>
      <c r="P289" s="14">
        <f t="shared" si="39"/>
        <v>144.50006803517579</v>
      </c>
      <c r="Q289" s="14">
        <f t="shared" si="40"/>
        <v>11.2900522055654</v>
      </c>
    </row>
    <row r="290" spans="1:17" s="3" customFormat="1">
      <c r="A290" s="56" t="s">
        <v>1505</v>
      </c>
      <c r="B290" s="17" t="s">
        <v>837</v>
      </c>
      <c r="C290" s="18" t="s">
        <v>838</v>
      </c>
      <c r="D290" s="57">
        <v>1722138</v>
      </c>
      <c r="E290" s="14">
        <f t="shared" si="46"/>
        <v>3.4379044224085893E-2</v>
      </c>
      <c r="F290" s="13">
        <v>1715759</v>
      </c>
      <c r="G290" s="14">
        <f t="shared" si="41"/>
        <v>4.584066505939384E-2</v>
      </c>
      <c r="H290" s="13">
        <v>2155548</v>
      </c>
      <c r="I290" s="14">
        <f t="shared" si="42"/>
        <v>5.3075640486506065E-2</v>
      </c>
      <c r="J290" s="15">
        <v>2279503</v>
      </c>
      <c r="K290" s="16">
        <f t="shared" si="43"/>
        <v>6.3340133766039364E-2</v>
      </c>
      <c r="L290" s="15">
        <v>3083287</v>
      </c>
      <c r="M290" s="16">
        <f t="shared" si="38"/>
        <v>0.11363162839286335</v>
      </c>
      <c r="N290" s="14">
        <f t="shared" si="44"/>
        <v>0.37178881183196472</v>
      </c>
      <c r="O290" s="14">
        <f t="shared" si="45"/>
        <v>-20.402653988684083</v>
      </c>
      <c r="P290" s="14">
        <f t="shared" si="39"/>
        <v>-5.4378081537949283</v>
      </c>
      <c r="Q290" s="14">
        <f t="shared" si="40"/>
        <v>-26.069062010769677</v>
      </c>
    </row>
    <row r="291" spans="1:17" s="3" customFormat="1" ht="27">
      <c r="A291" s="56" t="s">
        <v>1506</v>
      </c>
      <c r="B291" s="17" t="s">
        <v>1069</v>
      </c>
      <c r="C291" s="18" t="s">
        <v>1070</v>
      </c>
      <c r="D291" s="57">
        <v>1708106</v>
      </c>
      <c r="E291" s="14">
        <f t="shared" si="46"/>
        <v>3.4098923380952315E-2</v>
      </c>
      <c r="F291" s="13">
        <v>2130176</v>
      </c>
      <c r="G291" s="14">
        <f t="shared" si="41"/>
        <v>5.6912820817818427E-2</v>
      </c>
      <c r="H291" s="13">
        <v>3257421</v>
      </c>
      <c r="I291" s="14">
        <f t="shared" si="42"/>
        <v>8.0206845734446683E-2</v>
      </c>
      <c r="J291" s="15">
        <v>6174338</v>
      </c>
      <c r="K291" s="16">
        <f t="shared" si="43"/>
        <v>0.17156520295728497</v>
      </c>
      <c r="L291" s="15">
        <v>3311538</v>
      </c>
      <c r="M291" s="16">
        <f t="shared" si="38"/>
        <v>0.12204360327950201</v>
      </c>
      <c r="N291" s="14">
        <f t="shared" si="44"/>
        <v>-19.813855756519651</v>
      </c>
      <c r="O291" s="14">
        <f t="shared" si="45"/>
        <v>-34.605444000023333</v>
      </c>
      <c r="P291" s="14">
        <f t="shared" si="39"/>
        <v>-47.24258697855543</v>
      </c>
      <c r="Q291" s="14">
        <f t="shared" si="40"/>
        <v>86.449257112556168</v>
      </c>
    </row>
    <row r="292" spans="1:17" s="3" customFormat="1" ht="54">
      <c r="A292" s="56" t="s">
        <v>1507</v>
      </c>
      <c r="B292" s="17" t="s">
        <v>502</v>
      </c>
      <c r="C292" s="18" t="s">
        <v>503</v>
      </c>
      <c r="D292" s="57">
        <v>1681293</v>
      </c>
      <c r="E292" s="14">
        <f t="shared" si="46"/>
        <v>3.3563655410104212E-2</v>
      </c>
      <c r="F292" s="13">
        <v>4206702</v>
      </c>
      <c r="G292" s="14">
        <f t="shared" si="41"/>
        <v>0.11239225170124836</v>
      </c>
      <c r="H292" s="13">
        <v>2678003</v>
      </c>
      <c r="I292" s="14">
        <f t="shared" si="42"/>
        <v>6.5939948657967581E-2</v>
      </c>
      <c r="J292" s="15">
        <v>2427331</v>
      </c>
      <c r="K292" s="16">
        <f t="shared" si="43"/>
        <v>6.7447803417874028E-2</v>
      </c>
      <c r="L292" s="15">
        <v>2492885</v>
      </c>
      <c r="M292" s="16">
        <f t="shared" si="38"/>
        <v>9.1872920667502939E-2</v>
      </c>
      <c r="N292" s="14">
        <f t="shared" si="44"/>
        <v>-60.032990214186789</v>
      </c>
      <c r="O292" s="14">
        <f t="shared" si="45"/>
        <v>57.083543222319015</v>
      </c>
      <c r="P292" s="14">
        <f t="shared" si="39"/>
        <v>10.327062934556515</v>
      </c>
      <c r="Q292" s="14">
        <f t="shared" si="40"/>
        <v>-2.6296439667293114</v>
      </c>
    </row>
    <row r="293" spans="1:17" s="3" customFormat="1" ht="54">
      <c r="A293" s="56" t="s">
        <v>1508</v>
      </c>
      <c r="B293" s="17" t="s">
        <v>1509</v>
      </c>
      <c r="C293" s="18" t="s">
        <v>1510</v>
      </c>
      <c r="D293" s="57">
        <v>1676043</v>
      </c>
      <c r="E293" s="14">
        <f t="shared" si="46"/>
        <v>3.345884964995232E-2</v>
      </c>
      <c r="F293" s="13">
        <v>2007102</v>
      </c>
      <c r="G293" s="14">
        <f t="shared" si="41"/>
        <v>5.3624600262647315E-2</v>
      </c>
      <c r="H293" s="13">
        <v>2017750</v>
      </c>
      <c r="I293" s="14">
        <f t="shared" si="42"/>
        <v>4.9682667048772569E-2</v>
      </c>
      <c r="J293" s="15">
        <v>1571014</v>
      </c>
      <c r="K293" s="16">
        <f t="shared" si="43"/>
        <v>4.3653479248906696E-2</v>
      </c>
      <c r="L293" s="15">
        <v>1550290</v>
      </c>
      <c r="M293" s="16">
        <f t="shared" si="38"/>
        <v>5.7134472782187362E-2</v>
      </c>
      <c r="N293" s="14">
        <f t="shared" si="44"/>
        <v>-16.494378462081151</v>
      </c>
      <c r="O293" s="14">
        <f t="shared" si="45"/>
        <v>-0.52771651592119928</v>
      </c>
      <c r="P293" s="14">
        <f t="shared" si="39"/>
        <v>28.436156520565696</v>
      </c>
      <c r="Q293" s="14">
        <f t="shared" si="40"/>
        <v>1.3367821504363699</v>
      </c>
    </row>
    <row r="294" spans="1:17" s="3" customFormat="1">
      <c r="A294" s="56" t="s">
        <v>1511</v>
      </c>
      <c r="B294" s="17" t="s">
        <v>917</v>
      </c>
      <c r="C294" s="18" t="s">
        <v>918</v>
      </c>
      <c r="D294" s="57">
        <v>1649701</v>
      </c>
      <c r="E294" s="14">
        <f t="shared" si="46"/>
        <v>3.2932984253014989E-2</v>
      </c>
      <c r="F294" s="13">
        <v>1084012</v>
      </c>
      <c r="G294" s="14">
        <f t="shared" si="41"/>
        <v>2.8962010988934712E-2</v>
      </c>
      <c r="H294" s="13">
        <v>915555</v>
      </c>
      <c r="I294" s="14">
        <f t="shared" si="42"/>
        <v>2.254353325726129E-2</v>
      </c>
      <c r="J294" s="15">
        <v>686405</v>
      </c>
      <c r="K294" s="16">
        <f t="shared" si="43"/>
        <v>1.9073010440292578E-2</v>
      </c>
      <c r="L294" s="15">
        <v>418039</v>
      </c>
      <c r="M294" s="16">
        <f t="shared" si="38"/>
        <v>1.5406432259379097E-2</v>
      </c>
      <c r="N294" s="14">
        <f t="shared" si="44"/>
        <v>52.184754412312778</v>
      </c>
      <c r="O294" s="14">
        <f t="shared" si="45"/>
        <v>18.399440776359697</v>
      </c>
      <c r="P294" s="14">
        <f t="shared" si="39"/>
        <v>33.384080826917057</v>
      </c>
      <c r="Q294" s="14">
        <f t="shared" si="40"/>
        <v>64.196402727975141</v>
      </c>
    </row>
    <row r="295" spans="1:17" s="3" customFormat="1" ht="27">
      <c r="A295" s="56" t="s">
        <v>1512</v>
      </c>
      <c r="B295" s="17" t="s">
        <v>937</v>
      </c>
      <c r="C295" s="18" t="s">
        <v>938</v>
      </c>
      <c r="D295" s="57">
        <v>1609756</v>
      </c>
      <c r="E295" s="14">
        <f t="shared" si="46"/>
        <v>3.2135562140773628E-2</v>
      </c>
      <c r="F295" s="13">
        <v>2016456</v>
      </c>
      <c r="G295" s="14">
        <f t="shared" si="41"/>
        <v>5.3874515070592703E-2</v>
      </c>
      <c r="H295" s="13">
        <v>1530189</v>
      </c>
      <c r="I295" s="14">
        <f t="shared" si="42"/>
        <v>3.7677547074064795E-2</v>
      </c>
      <c r="J295" s="15">
        <v>1015784</v>
      </c>
      <c r="K295" s="16">
        <f t="shared" si="43"/>
        <v>2.8225404589247098E-2</v>
      </c>
      <c r="L295" s="15">
        <v>988266</v>
      </c>
      <c r="M295" s="16">
        <f t="shared" si="38"/>
        <v>3.6421609426985385E-2</v>
      </c>
      <c r="N295" s="14">
        <f t="shared" si="44"/>
        <v>-20.169049064298946</v>
      </c>
      <c r="O295" s="14">
        <f t="shared" si="45"/>
        <v>31.778231316523645</v>
      </c>
      <c r="P295" s="14">
        <f t="shared" si="39"/>
        <v>50.641179620864285</v>
      </c>
      <c r="Q295" s="14">
        <f t="shared" si="40"/>
        <v>2.7844730062554008</v>
      </c>
    </row>
    <row r="296" spans="1:17" s="3" customFormat="1">
      <c r="A296" s="56" t="s">
        <v>1513</v>
      </c>
      <c r="B296" s="17" t="s">
        <v>1514</v>
      </c>
      <c r="C296" s="18" t="s">
        <v>1515</v>
      </c>
      <c r="D296" s="57">
        <v>1599176</v>
      </c>
      <c r="E296" s="14">
        <f t="shared" si="46"/>
        <v>3.192435358031516E-2</v>
      </c>
      <c r="F296" s="13">
        <v>1877892</v>
      </c>
      <c r="G296" s="14">
        <f t="shared" si="41"/>
        <v>5.0172441578167574E-2</v>
      </c>
      <c r="H296" s="13">
        <v>1942564</v>
      </c>
      <c r="I296" s="14">
        <f t="shared" si="42"/>
        <v>4.7831376747828933E-2</v>
      </c>
      <c r="J296" s="15">
        <v>1260858</v>
      </c>
      <c r="K296" s="16">
        <f t="shared" si="43"/>
        <v>3.5035231092032278E-2</v>
      </c>
      <c r="L296" s="15">
        <v>1058193</v>
      </c>
      <c r="M296" s="16">
        <f t="shared" si="38"/>
        <v>3.8998702924485866E-2</v>
      </c>
      <c r="N296" s="14">
        <f t="shared" si="44"/>
        <v>-14.841961092544192</v>
      </c>
      <c r="O296" s="14">
        <f t="shared" si="45"/>
        <v>-3.3292082011197572</v>
      </c>
      <c r="P296" s="14">
        <f t="shared" si="39"/>
        <v>54.066833854407079</v>
      </c>
      <c r="Q296" s="14">
        <f t="shared" si="40"/>
        <v>19.151988342391228</v>
      </c>
    </row>
    <row r="297" spans="1:17" s="3" customFormat="1" ht="54">
      <c r="A297" s="56" t="s">
        <v>1516</v>
      </c>
      <c r="B297" s="17" t="s">
        <v>512</v>
      </c>
      <c r="C297" s="18" t="s">
        <v>513</v>
      </c>
      <c r="D297" s="57">
        <v>1583895</v>
      </c>
      <c r="E297" s="14">
        <f t="shared" si="46"/>
        <v>3.1619298947766397E-2</v>
      </c>
      <c r="F297" s="13">
        <v>665400</v>
      </c>
      <c r="G297" s="14">
        <f t="shared" si="41"/>
        <v>1.7777775626134359E-2</v>
      </c>
      <c r="H297" s="13">
        <v>838441</v>
      </c>
      <c r="I297" s="14">
        <f t="shared" si="42"/>
        <v>2.0644770186118162E-2</v>
      </c>
      <c r="J297" s="15">
        <v>322018</v>
      </c>
      <c r="K297" s="16">
        <f t="shared" si="43"/>
        <v>8.9478553856136463E-3</v>
      </c>
      <c r="L297" s="15">
        <v>555278</v>
      </c>
      <c r="M297" s="16">
        <f t="shared" si="38"/>
        <v>2.046424590079755E-2</v>
      </c>
      <c r="N297" s="14">
        <f t="shared" si="44"/>
        <v>138.03651938683498</v>
      </c>
      <c r="O297" s="14">
        <f t="shared" si="45"/>
        <v>-20.638422977883955</v>
      </c>
      <c r="P297" s="14">
        <f t="shared" si="39"/>
        <v>160.37084883453718</v>
      </c>
      <c r="Q297" s="14">
        <f t="shared" si="40"/>
        <v>-42.007787090430377</v>
      </c>
    </row>
    <row r="298" spans="1:17" s="3" customFormat="1" ht="40.5">
      <c r="A298" s="56" t="s">
        <v>1517</v>
      </c>
      <c r="B298" s="17" t="s">
        <v>833</v>
      </c>
      <c r="C298" s="18" t="s">
        <v>834</v>
      </c>
      <c r="D298" s="57">
        <v>1577088</v>
      </c>
      <c r="E298" s="14">
        <f t="shared" si="46"/>
        <v>3.1483410793603749E-2</v>
      </c>
      <c r="F298" s="13">
        <v>1573468</v>
      </c>
      <c r="G298" s="14">
        <f t="shared" si="41"/>
        <v>4.2039015718218178E-2</v>
      </c>
      <c r="H298" s="13">
        <v>6789314</v>
      </c>
      <c r="I298" s="14">
        <f t="shared" si="42"/>
        <v>0.16717196231028139</v>
      </c>
      <c r="J298" s="15">
        <v>2042530</v>
      </c>
      <c r="K298" s="16">
        <f t="shared" si="43"/>
        <v>5.6755408271517246E-2</v>
      </c>
      <c r="L298" s="15">
        <v>385475</v>
      </c>
      <c r="M298" s="16">
        <f t="shared" si="38"/>
        <v>1.4206316815378848E-2</v>
      </c>
      <c r="N298" s="14">
        <f t="shared" si="44"/>
        <v>0.23006505375387362</v>
      </c>
      <c r="O298" s="14">
        <f t="shared" si="45"/>
        <v>-76.824344845443875</v>
      </c>
      <c r="P298" s="14">
        <f t="shared" si="39"/>
        <v>232.3972720106926</v>
      </c>
      <c r="Q298" s="14">
        <f t="shared" si="40"/>
        <v>429.87353265451713</v>
      </c>
    </row>
    <row r="299" spans="1:17" s="3" customFormat="1">
      <c r="A299" s="56" t="s">
        <v>1518</v>
      </c>
      <c r="B299" s="17" t="s">
        <v>1519</v>
      </c>
      <c r="C299" s="18" t="s">
        <v>1520</v>
      </c>
      <c r="D299" s="57">
        <v>1572660</v>
      </c>
      <c r="E299" s="14">
        <f t="shared" si="46"/>
        <v>3.1395014621041356E-2</v>
      </c>
      <c r="F299" s="13">
        <v>1376268</v>
      </c>
      <c r="G299" s="14">
        <f t="shared" si="41"/>
        <v>3.6770339202628018E-2</v>
      </c>
      <c r="H299" s="13">
        <v>1216981</v>
      </c>
      <c r="I299" s="14">
        <f t="shared" si="42"/>
        <v>2.9965487214809707E-2</v>
      </c>
      <c r="J299" s="15">
        <v>1294791</v>
      </c>
      <c r="K299" s="16">
        <f t="shared" si="43"/>
        <v>3.5978121168984585E-2</v>
      </c>
      <c r="L299" s="15">
        <v>948895</v>
      </c>
      <c r="M299" s="16">
        <f t="shared" si="38"/>
        <v>3.4970628431231367E-2</v>
      </c>
      <c r="N299" s="14">
        <f t="shared" si="44"/>
        <v>14.269895107638918</v>
      </c>
      <c r="O299" s="14">
        <f t="shared" si="45"/>
        <v>13.088700645285341</v>
      </c>
      <c r="P299" s="14">
        <f t="shared" si="39"/>
        <v>-6.0094640756693547</v>
      </c>
      <c r="Q299" s="14">
        <f t="shared" si="40"/>
        <v>36.452505282460123</v>
      </c>
    </row>
    <row r="300" spans="1:17" s="3" customFormat="1" ht="54">
      <c r="A300" s="56" t="s">
        <v>1521</v>
      </c>
      <c r="B300" s="17" t="s">
        <v>1522</v>
      </c>
      <c r="C300" s="18" t="s">
        <v>1523</v>
      </c>
      <c r="D300" s="57">
        <v>1566322</v>
      </c>
      <c r="E300" s="14">
        <f t="shared" si="46"/>
        <v>3.1268489114785615E-2</v>
      </c>
      <c r="F300" s="13">
        <v>1215120</v>
      </c>
      <c r="G300" s="14">
        <f t="shared" si="41"/>
        <v>3.2464879349005681E-2</v>
      </c>
      <c r="H300" s="13">
        <v>977436</v>
      </c>
      <c r="I300" s="14">
        <f t="shared" si="42"/>
        <v>2.406721712277738E-2</v>
      </c>
      <c r="J300" s="15">
        <v>348495</v>
      </c>
      <c r="K300" s="16">
        <f t="shared" si="43"/>
        <v>9.6835669515661481E-3</v>
      </c>
      <c r="L300" s="15">
        <v>678927</v>
      </c>
      <c r="M300" s="16">
        <f t="shared" si="38"/>
        <v>2.502121293602624E-2</v>
      </c>
      <c r="N300" s="14">
        <f t="shared" si="44"/>
        <v>28.902659819606296</v>
      </c>
      <c r="O300" s="14">
        <f t="shared" si="45"/>
        <v>24.317090837660981</v>
      </c>
      <c r="P300" s="14">
        <f t="shared" si="39"/>
        <v>180.47346446864373</v>
      </c>
      <c r="Q300" s="14">
        <f t="shared" si="40"/>
        <v>-48.669739161942303</v>
      </c>
    </row>
    <row r="301" spans="1:17" s="3" customFormat="1" ht="40.5">
      <c r="A301" s="56" t="s">
        <v>1524</v>
      </c>
      <c r="B301" s="17" t="s">
        <v>408</v>
      </c>
      <c r="C301" s="18" t="s">
        <v>409</v>
      </c>
      <c r="D301" s="57">
        <v>1565607</v>
      </c>
      <c r="E301" s="14">
        <f t="shared" si="46"/>
        <v>3.1254215568403021E-2</v>
      </c>
      <c r="F301" s="13">
        <v>860935</v>
      </c>
      <c r="G301" s="14">
        <f t="shared" si="41"/>
        <v>2.3001967626519362E-2</v>
      </c>
      <c r="H301" s="13">
        <v>769447</v>
      </c>
      <c r="I301" s="14">
        <f t="shared" si="42"/>
        <v>1.8945944300670006E-2</v>
      </c>
      <c r="J301" s="15">
        <v>589241</v>
      </c>
      <c r="K301" s="16">
        <f t="shared" si="43"/>
        <v>1.6373132108373975E-2</v>
      </c>
      <c r="L301" s="15">
        <v>404696</v>
      </c>
      <c r="M301" s="16">
        <f t="shared" si="38"/>
        <v>1.4914688604751432E-2</v>
      </c>
      <c r="N301" s="14">
        <f t="shared" si="44"/>
        <v>81.849616986183634</v>
      </c>
      <c r="O301" s="14">
        <f t="shared" si="45"/>
        <v>11.890097693538348</v>
      </c>
      <c r="P301" s="14">
        <f t="shared" si="39"/>
        <v>30.582732701899562</v>
      </c>
      <c r="Q301" s="14">
        <f t="shared" si="40"/>
        <v>45.600895486982822</v>
      </c>
    </row>
    <row r="302" spans="1:17" s="3" customFormat="1" ht="40.5">
      <c r="A302" s="56" t="s">
        <v>1525</v>
      </c>
      <c r="B302" s="17" t="s">
        <v>967</v>
      </c>
      <c r="C302" s="18" t="s">
        <v>968</v>
      </c>
      <c r="D302" s="57">
        <v>1545994</v>
      </c>
      <c r="E302" s="14">
        <f t="shared" si="46"/>
        <v>3.0862681211477505E-2</v>
      </c>
      <c r="F302" s="13">
        <v>831642</v>
      </c>
      <c r="G302" s="14">
        <f t="shared" si="41"/>
        <v>2.2219334050600587E-2</v>
      </c>
      <c r="H302" s="13">
        <v>588699</v>
      </c>
      <c r="I302" s="14">
        <f t="shared" si="42"/>
        <v>1.4495421340079475E-2</v>
      </c>
      <c r="J302" s="15">
        <v>416538</v>
      </c>
      <c r="K302" s="16">
        <f t="shared" si="43"/>
        <v>1.1574265372161609E-2</v>
      </c>
      <c r="L302" s="15">
        <v>397392</v>
      </c>
      <c r="M302" s="16">
        <f t="shared" si="38"/>
        <v>1.4645506587708751E-2</v>
      </c>
      <c r="N302" s="14">
        <f t="shared" si="44"/>
        <v>85.89657569002047</v>
      </c>
      <c r="O302" s="14">
        <f t="shared" si="45"/>
        <v>41.267778610121645</v>
      </c>
      <c r="P302" s="14">
        <f t="shared" si="39"/>
        <v>41.331403137288795</v>
      </c>
      <c r="Q302" s="14">
        <f t="shared" si="40"/>
        <v>4.8179127913999276</v>
      </c>
    </row>
    <row r="303" spans="1:17" s="3" customFormat="1" ht="27">
      <c r="A303" s="56" t="s">
        <v>1526</v>
      </c>
      <c r="B303" s="17" t="s">
        <v>724</v>
      </c>
      <c r="C303" s="18" t="s">
        <v>725</v>
      </c>
      <c r="D303" s="57">
        <v>1526776</v>
      </c>
      <c r="E303" s="14">
        <f t="shared" si="46"/>
        <v>3.0479032240315795E-2</v>
      </c>
      <c r="F303" s="13">
        <v>1716026</v>
      </c>
      <c r="G303" s="14">
        <f t="shared" si="41"/>
        <v>4.5847798612282595E-2</v>
      </c>
      <c r="H303" s="13">
        <v>3763829</v>
      </c>
      <c r="I303" s="14">
        <f t="shared" si="42"/>
        <v>9.2676031736099423E-2</v>
      </c>
      <c r="J303" s="15">
        <v>3028762</v>
      </c>
      <c r="K303" s="16">
        <f t="shared" si="43"/>
        <v>8.4159656831114898E-2</v>
      </c>
      <c r="L303" s="15">
        <v>2501074</v>
      </c>
      <c r="M303" s="16">
        <f t="shared" si="38"/>
        <v>9.2174718523138549E-2</v>
      </c>
      <c r="N303" s="14">
        <f t="shared" si="44"/>
        <v>-11.02838768177172</v>
      </c>
      <c r="O303" s="14">
        <f t="shared" si="45"/>
        <v>-54.40743987040856</v>
      </c>
      <c r="P303" s="14">
        <f t="shared" si="39"/>
        <v>24.269553038502199</v>
      </c>
      <c r="Q303" s="14">
        <f t="shared" si="40"/>
        <v>21.098456103258041</v>
      </c>
    </row>
    <row r="304" spans="1:17" s="3" customFormat="1" ht="40.5">
      <c r="A304" s="56" t="s">
        <v>1527</v>
      </c>
      <c r="B304" s="17" t="s">
        <v>370</v>
      </c>
      <c r="C304" s="18" t="s">
        <v>371</v>
      </c>
      <c r="D304" s="57">
        <v>1440056</v>
      </c>
      <c r="E304" s="14">
        <f t="shared" si="46"/>
        <v>2.8747840712625955E-2</v>
      </c>
      <c r="F304" s="13">
        <v>590875</v>
      </c>
      <c r="G304" s="14">
        <f t="shared" si="41"/>
        <v>1.5786659412522001E-2</v>
      </c>
      <c r="H304" s="13">
        <v>429848</v>
      </c>
      <c r="I304" s="14">
        <f t="shared" si="42"/>
        <v>1.0584063965100131E-2</v>
      </c>
      <c r="J304" s="15">
        <v>144196</v>
      </c>
      <c r="K304" s="16">
        <f t="shared" si="43"/>
        <v>4.0067479308111519E-3</v>
      </c>
      <c r="L304" s="15">
        <v>119236</v>
      </c>
      <c r="M304" s="16">
        <f t="shared" si="38"/>
        <v>4.3943300909229186E-3</v>
      </c>
      <c r="N304" s="14">
        <f t="shared" si="44"/>
        <v>143.71584514491221</v>
      </c>
      <c r="O304" s="14">
        <f t="shared" si="45"/>
        <v>37.461381697716405</v>
      </c>
      <c r="P304" s="14">
        <f t="shared" si="39"/>
        <v>198.09980859385834</v>
      </c>
      <c r="Q304" s="14">
        <f t="shared" si="40"/>
        <v>20.933275185346705</v>
      </c>
    </row>
    <row r="305" spans="1:17" s="3" customFormat="1" ht="27">
      <c r="A305" s="56" t="s">
        <v>1528</v>
      </c>
      <c r="B305" s="17" t="s">
        <v>182</v>
      </c>
      <c r="C305" s="18" t="s">
        <v>183</v>
      </c>
      <c r="D305" s="57">
        <v>1436516</v>
      </c>
      <c r="E305" s="14">
        <f t="shared" si="46"/>
        <v>2.867717168578068E-2</v>
      </c>
      <c r="F305" s="13">
        <v>1315305</v>
      </c>
      <c r="G305" s="14">
        <f t="shared" si="41"/>
        <v>3.5141564727881956E-2</v>
      </c>
      <c r="H305" s="13">
        <v>1077014</v>
      </c>
      <c r="I305" s="14">
        <f t="shared" si="42"/>
        <v>2.6519106910601779E-2</v>
      </c>
      <c r="J305" s="15">
        <v>671171</v>
      </c>
      <c r="K305" s="16">
        <f t="shared" si="43"/>
        <v>1.8649706063070065E-2</v>
      </c>
      <c r="L305" s="15">
        <v>904632</v>
      </c>
      <c r="M305" s="16">
        <f t="shared" si="38"/>
        <v>3.3339357398870999E-2</v>
      </c>
      <c r="N305" s="14">
        <f t="shared" si="44"/>
        <v>9.2154291210023533</v>
      </c>
      <c r="O305" s="14">
        <f t="shared" si="45"/>
        <v>22.125153433474402</v>
      </c>
      <c r="P305" s="14">
        <f t="shared" si="39"/>
        <v>60.467898642819783</v>
      </c>
      <c r="Q305" s="14">
        <f t="shared" si="40"/>
        <v>-25.807289594000654</v>
      </c>
    </row>
    <row r="306" spans="1:17" s="3" customFormat="1">
      <c r="A306" s="56" t="s">
        <v>1529</v>
      </c>
      <c r="B306" s="17" t="s">
        <v>1530</v>
      </c>
      <c r="C306" s="18" t="s">
        <v>1531</v>
      </c>
      <c r="D306" s="57">
        <v>1430774</v>
      </c>
      <c r="E306" s="14">
        <f t="shared" si="46"/>
        <v>2.8562544128677418E-2</v>
      </c>
      <c r="F306" s="13">
        <v>4049130</v>
      </c>
      <c r="G306" s="14">
        <f t="shared" si="41"/>
        <v>0.10818233336496756</v>
      </c>
      <c r="H306" s="13">
        <v>1620689</v>
      </c>
      <c r="I306" s="14">
        <f t="shared" si="42"/>
        <v>3.9905911027931194E-2</v>
      </c>
      <c r="J306" s="15">
        <v>1283230</v>
      </c>
      <c r="K306" s="16">
        <f t="shared" si="43"/>
        <v>3.5656877772301546E-2</v>
      </c>
      <c r="L306" s="15">
        <v>1606404</v>
      </c>
      <c r="M306" s="16">
        <f t="shared" si="38"/>
        <v>5.9202501219253759E-2</v>
      </c>
      <c r="N306" s="14">
        <f t="shared" si="44"/>
        <v>-64.66465635827943</v>
      </c>
      <c r="O306" s="14">
        <f t="shared" si="45"/>
        <v>149.84003716937673</v>
      </c>
      <c r="P306" s="14">
        <f t="shared" si="39"/>
        <v>26.297623964527013</v>
      </c>
      <c r="Q306" s="14">
        <f t="shared" si="40"/>
        <v>-20.117853292197978</v>
      </c>
    </row>
    <row r="307" spans="1:17" s="3" customFormat="1" ht="54">
      <c r="A307" s="56" t="s">
        <v>1532</v>
      </c>
      <c r="B307" s="17" t="s">
        <v>170</v>
      </c>
      <c r="C307" s="18" t="s">
        <v>171</v>
      </c>
      <c r="D307" s="57">
        <v>1423110</v>
      </c>
      <c r="E307" s="14">
        <f t="shared" si="46"/>
        <v>2.8409547681857595E-2</v>
      </c>
      <c r="F307" s="13">
        <v>1530632</v>
      </c>
      <c r="G307" s="14">
        <f t="shared" si="41"/>
        <v>4.0894548034537549E-2</v>
      </c>
      <c r="H307" s="13">
        <v>1301708</v>
      </c>
      <c r="I307" s="14">
        <f t="shared" si="42"/>
        <v>3.2051703708944931E-2</v>
      </c>
      <c r="J307" s="15">
        <v>720114</v>
      </c>
      <c r="K307" s="16">
        <f t="shared" si="43"/>
        <v>2.0009676270133302E-2</v>
      </c>
      <c r="L307" s="15">
        <v>679176</v>
      </c>
      <c r="M307" s="16">
        <f t="shared" si="38"/>
        <v>2.5030389595698147E-2</v>
      </c>
      <c r="N307" s="14">
        <f t="shared" si="44"/>
        <v>-7.0246800014634472</v>
      </c>
      <c r="O307" s="14">
        <f t="shared" si="45"/>
        <v>17.586432594714022</v>
      </c>
      <c r="P307" s="14">
        <f t="shared" si="39"/>
        <v>80.76415678628662</v>
      </c>
      <c r="Q307" s="14">
        <f t="shared" si="40"/>
        <v>6.0275981483444649</v>
      </c>
    </row>
    <row r="308" spans="1:17" s="3" customFormat="1" ht="27">
      <c r="A308" s="56" t="s">
        <v>1533</v>
      </c>
      <c r="B308" s="17" t="s">
        <v>1534</v>
      </c>
      <c r="C308" s="18" t="s">
        <v>1535</v>
      </c>
      <c r="D308" s="57">
        <v>1409157</v>
      </c>
      <c r="E308" s="14">
        <f t="shared" si="46"/>
        <v>2.8131003915876779E-2</v>
      </c>
      <c r="F308" s="13">
        <v>2553084</v>
      </c>
      <c r="G308" s="14">
        <f t="shared" si="41"/>
        <v>6.821183424507607E-2</v>
      </c>
      <c r="H308" s="13">
        <v>767223</v>
      </c>
      <c r="I308" s="14">
        <f t="shared" si="42"/>
        <v>1.889118317985897E-2</v>
      </c>
      <c r="J308" s="15">
        <v>461972</v>
      </c>
      <c r="K308" s="16">
        <f t="shared" si="43"/>
        <v>1.2836731636749211E-2</v>
      </c>
      <c r="L308" s="15">
        <v>428005</v>
      </c>
      <c r="M308" s="16">
        <f t="shared" si="38"/>
        <v>1.5773719770584924E-2</v>
      </c>
      <c r="N308" s="14">
        <f t="shared" si="44"/>
        <v>-44.805693819709809</v>
      </c>
      <c r="O308" s="14">
        <f t="shared" si="45"/>
        <v>232.76948162398676</v>
      </c>
      <c r="P308" s="14">
        <f t="shared" si="39"/>
        <v>66.075649606469653</v>
      </c>
      <c r="Q308" s="14">
        <f t="shared" si="40"/>
        <v>7.9361222415625994</v>
      </c>
    </row>
    <row r="309" spans="1:17" s="3" customFormat="1" ht="54">
      <c r="A309" s="56" t="s">
        <v>1536</v>
      </c>
      <c r="B309" s="17" t="s">
        <v>586</v>
      </c>
      <c r="C309" s="18" t="s">
        <v>587</v>
      </c>
      <c r="D309" s="57">
        <v>1384487</v>
      </c>
      <c r="E309" s="14">
        <f t="shared" si="46"/>
        <v>2.7638516658172577E-2</v>
      </c>
      <c r="F309" s="13">
        <v>1854389</v>
      </c>
      <c r="G309" s="14">
        <f t="shared" si="41"/>
        <v>4.9544501901971245E-2</v>
      </c>
      <c r="H309" s="13">
        <v>1047937</v>
      </c>
      <c r="I309" s="14">
        <f t="shared" si="42"/>
        <v>2.5803149577048483E-2</v>
      </c>
      <c r="J309" s="15">
        <v>932211</v>
      </c>
      <c r="K309" s="16">
        <f t="shared" si="43"/>
        <v>2.590317689346025E-2</v>
      </c>
      <c r="L309" s="15">
        <v>840850</v>
      </c>
      <c r="M309" s="16">
        <f t="shared" si="38"/>
        <v>3.0988732068775674E-2</v>
      </c>
      <c r="N309" s="14">
        <f t="shared" si="44"/>
        <v>-25.339990692352039</v>
      </c>
      <c r="O309" s="14">
        <f t="shared" si="45"/>
        <v>76.956152898504399</v>
      </c>
      <c r="P309" s="14">
        <f t="shared" si="39"/>
        <v>12.4141422918202</v>
      </c>
      <c r="Q309" s="14">
        <f t="shared" si="40"/>
        <v>10.865314859963133</v>
      </c>
    </row>
    <row r="310" spans="1:17" s="3" customFormat="1" ht="27">
      <c r="A310" s="56" t="s">
        <v>1537</v>
      </c>
      <c r="B310" s="17" t="s">
        <v>628</v>
      </c>
      <c r="C310" s="18" t="s">
        <v>629</v>
      </c>
      <c r="D310" s="57">
        <v>1368359</v>
      </c>
      <c r="E310" s="14">
        <f t="shared" si="46"/>
        <v>2.7316553362985978E-2</v>
      </c>
      <c r="F310" s="13">
        <v>570036</v>
      </c>
      <c r="G310" s="14">
        <f t="shared" si="41"/>
        <v>1.522989496065393E-2</v>
      </c>
      <c r="H310" s="13">
        <v>2331234</v>
      </c>
      <c r="I310" s="14">
        <f t="shared" si="42"/>
        <v>5.7401522802516793E-2</v>
      </c>
      <c r="J310" s="15">
        <v>1092746</v>
      </c>
      <c r="K310" s="16">
        <f t="shared" si="43"/>
        <v>3.0363933634789887E-2</v>
      </c>
      <c r="L310" s="15">
        <v>1023490</v>
      </c>
      <c r="M310" s="16">
        <f t="shared" si="38"/>
        <v>3.7719756657038965E-2</v>
      </c>
      <c r="N310" s="14">
        <f t="shared" si="44"/>
        <v>140.04782154109566</v>
      </c>
      <c r="O310" s="14">
        <f t="shared" si="45"/>
        <v>-75.547885797822104</v>
      </c>
      <c r="P310" s="14">
        <f t="shared" si="39"/>
        <v>113.33722566817907</v>
      </c>
      <c r="Q310" s="14">
        <f t="shared" si="40"/>
        <v>6.7666513595638449</v>
      </c>
    </row>
    <row r="311" spans="1:17" s="3" customFormat="1" ht="54">
      <c r="A311" s="56" t="s">
        <v>1538</v>
      </c>
      <c r="B311" s="17" t="s">
        <v>1539</v>
      </c>
      <c r="C311" s="18" t="s">
        <v>1540</v>
      </c>
      <c r="D311" s="57">
        <v>1346943</v>
      </c>
      <c r="E311" s="14">
        <f t="shared" si="46"/>
        <v>2.6889025713574013E-2</v>
      </c>
      <c r="F311" s="13">
        <v>960011</v>
      </c>
      <c r="G311" s="14">
        <f t="shared" si="41"/>
        <v>2.5649023379352077E-2</v>
      </c>
      <c r="H311" s="13">
        <v>855657</v>
      </c>
      <c r="I311" s="14">
        <f t="shared" si="42"/>
        <v>2.1068676416281296E-2</v>
      </c>
      <c r="J311" s="15">
        <v>659758</v>
      </c>
      <c r="K311" s="16">
        <f t="shared" si="43"/>
        <v>1.8332575115371463E-2</v>
      </c>
      <c r="L311" s="15">
        <v>397082</v>
      </c>
      <c r="M311" s="16">
        <f t="shared" si="38"/>
        <v>1.4634081830687498E-2</v>
      </c>
      <c r="N311" s="14">
        <f t="shared" si="44"/>
        <v>40.304954839059143</v>
      </c>
      <c r="O311" s="14">
        <f t="shared" si="45"/>
        <v>12.195774708791024</v>
      </c>
      <c r="P311" s="14">
        <f t="shared" si="39"/>
        <v>29.69255393644336</v>
      </c>
      <c r="Q311" s="14">
        <f t="shared" si="40"/>
        <v>66.151575745060214</v>
      </c>
    </row>
    <row r="312" spans="1:17" s="3" customFormat="1" ht="40.5">
      <c r="A312" s="56" t="s">
        <v>1541</v>
      </c>
      <c r="B312" s="17" t="s">
        <v>1542</v>
      </c>
      <c r="C312" s="18" t="s">
        <v>1543</v>
      </c>
      <c r="D312" s="57">
        <v>1332288</v>
      </c>
      <c r="E312" s="14">
        <f t="shared" si="46"/>
        <v>2.6596467920235747E-2</v>
      </c>
      <c r="F312" s="13">
        <v>820602</v>
      </c>
      <c r="G312" s="14">
        <f t="shared" si="41"/>
        <v>2.1924373661492497E-2</v>
      </c>
      <c r="H312" s="13">
        <v>692268</v>
      </c>
      <c r="I312" s="14">
        <f t="shared" si="42"/>
        <v>1.7045580747129072E-2</v>
      </c>
      <c r="J312" s="15">
        <v>699349</v>
      </c>
      <c r="K312" s="16">
        <f t="shared" si="43"/>
        <v>1.9432683005526145E-2</v>
      </c>
      <c r="L312" s="15">
        <v>684055</v>
      </c>
      <c r="M312" s="16">
        <f t="shared" si="38"/>
        <v>2.5210200529590707E-2</v>
      </c>
      <c r="N312" s="14">
        <f t="shared" si="44"/>
        <v>62.354954045932139</v>
      </c>
      <c r="O312" s="14">
        <f t="shared" si="45"/>
        <v>18.538196189914888</v>
      </c>
      <c r="P312" s="14">
        <f t="shared" si="39"/>
        <v>-1.0125130657225505</v>
      </c>
      <c r="Q312" s="14">
        <f t="shared" si="40"/>
        <v>2.2357851342362824</v>
      </c>
    </row>
    <row r="313" spans="1:17" s="3" customFormat="1" ht="27">
      <c r="A313" s="56" t="s">
        <v>1544</v>
      </c>
      <c r="B313" s="17" t="s">
        <v>722</v>
      </c>
      <c r="C313" s="18" t="s">
        <v>723</v>
      </c>
      <c r="D313" s="57">
        <v>1308444</v>
      </c>
      <c r="E313" s="14">
        <f t="shared" si="46"/>
        <v>2.6120470102128774E-2</v>
      </c>
      <c r="F313" s="13">
        <v>934628</v>
      </c>
      <c r="G313" s="14">
        <f t="shared" si="41"/>
        <v>2.4970854941242415E-2</v>
      </c>
      <c r="H313" s="13">
        <v>675216</v>
      </c>
      <c r="I313" s="14">
        <f t="shared" si="42"/>
        <v>1.6625712657169629E-2</v>
      </c>
      <c r="J313" s="15">
        <v>1077954</v>
      </c>
      <c r="K313" s="16">
        <f t="shared" si="43"/>
        <v>2.9952911030885765E-2</v>
      </c>
      <c r="L313" s="15">
        <v>572611</v>
      </c>
      <c r="M313" s="16">
        <f t="shared" si="38"/>
        <v>2.1103037234505212E-2</v>
      </c>
      <c r="N313" s="14">
        <f t="shared" si="44"/>
        <v>39.996233795691978</v>
      </c>
      <c r="O313" s="14">
        <f t="shared" si="45"/>
        <v>38.41911329115424</v>
      </c>
      <c r="P313" s="14">
        <f t="shared" si="39"/>
        <v>-37.361334528189516</v>
      </c>
      <c r="Q313" s="14">
        <f t="shared" si="40"/>
        <v>88.252408703290712</v>
      </c>
    </row>
    <row r="314" spans="1:17" s="3" customFormat="1" ht="40.5">
      <c r="A314" s="56" t="s">
        <v>1545</v>
      </c>
      <c r="B314" s="17" t="s">
        <v>1546</v>
      </c>
      <c r="C314" s="18" t="s">
        <v>1547</v>
      </c>
      <c r="D314" s="57">
        <v>1305270</v>
      </c>
      <c r="E314" s="14">
        <f t="shared" si="46"/>
        <v>2.6057107533991233E-2</v>
      </c>
      <c r="F314" s="13">
        <v>834136</v>
      </c>
      <c r="G314" s="14">
        <f t="shared" si="41"/>
        <v>2.2285967312415403E-2</v>
      </c>
      <c r="H314" s="13">
        <v>892812</v>
      </c>
      <c r="I314" s="14">
        <f t="shared" si="42"/>
        <v>2.1983536777672522E-2</v>
      </c>
      <c r="J314" s="15">
        <v>796822</v>
      </c>
      <c r="K314" s="16">
        <f t="shared" si="43"/>
        <v>2.2141147464040636E-2</v>
      </c>
      <c r="L314" s="15">
        <v>718582</v>
      </c>
      <c r="M314" s="16">
        <f t="shared" si="38"/>
        <v>2.6482660483373922E-2</v>
      </c>
      <c r="N314" s="14">
        <f t="shared" si="44"/>
        <v>56.48167684885918</v>
      </c>
      <c r="O314" s="14">
        <f t="shared" si="45"/>
        <v>-6.5720442825589265</v>
      </c>
      <c r="P314" s="14">
        <f t="shared" si="39"/>
        <v>12.046605138914337</v>
      </c>
      <c r="Q314" s="14">
        <f t="shared" si="40"/>
        <v>10.888110194800316</v>
      </c>
    </row>
    <row r="315" spans="1:17" s="3" customFormat="1" ht="54">
      <c r="A315" s="56" t="s">
        <v>1548</v>
      </c>
      <c r="B315" s="17" t="s">
        <v>1549</v>
      </c>
      <c r="C315" s="18" t="s">
        <v>1550</v>
      </c>
      <c r="D315" s="57">
        <v>1305246</v>
      </c>
      <c r="E315" s="14">
        <f t="shared" si="46"/>
        <v>2.6056628421944825E-2</v>
      </c>
      <c r="F315" s="13">
        <v>1825038</v>
      </c>
      <c r="G315" s="14">
        <f t="shared" si="41"/>
        <v>4.8760318715312591E-2</v>
      </c>
      <c r="H315" s="13"/>
      <c r="I315" s="14">
        <f t="shared" si="42"/>
        <v>2.4622806120070655E-8</v>
      </c>
      <c r="J315" s="15">
        <v>353126</v>
      </c>
      <c r="K315" s="16">
        <f t="shared" si="43"/>
        <v>9.812247703234616E-3</v>
      </c>
      <c r="L315" s="15">
        <v>1204893</v>
      </c>
      <c r="M315" s="16">
        <f t="shared" si="38"/>
        <v>4.4405192779381972E-2</v>
      </c>
      <c r="N315" s="14">
        <f t="shared" si="44"/>
        <v>-28.481160392276763</v>
      </c>
      <c r="O315" s="14"/>
      <c r="P315" s="14">
        <f t="shared" si="39"/>
        <v>-100</v>
      </c>
      <c r="Q315" s="14">
        <f t="shared" si="40"/>
        <v>-70.692335336000795</v>
      </c>
    </row>
    <row r="316" spans="1:17" s="3" customFormat="1" ht="40.5">
      <c r="A316" s="56" t="s">
        <v>1551</v>
      </c>
      <c r="B316" s="17" t="s">
        <v>600</v>
      </c>
      <c r="C316" s="18" t="s">
        <v>601</v>
      </c>
      <c r="D316" s="57">
        <v>1290266</v>
      </c>
      <c r="E316" s="14">
        <f t="shared" si="46"/>
        <v>2.5757582652978107E-2</v>
      </c>
      <c r="F316" s="13">
        <v>946896</v>
      </c>
      <c r="G316" s="14">
        <f t="shared" si="41"/>
        <v>2.5298624330153469E-2</v>
      </c>
      <c r="H316" s="13">
        <v>1144105</v>
      </c>
      <c r="I316" s="14">
        <f t="shared" si="42"/>
        <v>2.8171075596003438E-2</v>
      </c>
      <c r="J316" s="15">
        <v>727561</v>
      </c>
      <c r="K316" s="16">
        <f t="shared" si="43"/>
        <v>2.0216604699775945E-2</v>
      </c>
      <c r="L316" s="15">
        <v>426001</v>
      </c>
      <c r="M316" s="16">
        <f t="shared" si="38"/>
        <v>1.5699864244550759E-2</v>
      </c>
      <c r="N316" s="14">
        <f t="shared" si="44"/>
        <v>36.262694107906249</v>
      </c>
      <c r="O316" s="14">
        <f t="shared" ref="O316:O347" si="47">PRODUCT(F316-H316,100,1/H316)</f>
        <v>-17.236966886780497</v>
      </c>
      <c r="P316" s="14">
        <f t="shared" si="39"/>
        <v>57.252106696208287</v>
      </c>
      <c r="Q316" s="14">
        <f t="shared" si="40"/>
        <v>70.788566224022958</v>
      </c>
    </row>
    <row r="317" spans="1:17" s="3" customFormat="1" ht="27">
      <c r="A317" s="56" t="s">
        <v>1552</v>
      </c>
      <c r="B317" s="17" t="s">
        <v>1553</v>
      </c>
      <c r="C317" s="18" t="s">
        <v>1554</v>
      </c>
      <c r="D317" s="57">
        <v>1289368</v>
      </c>
      <c r="E317" s="14">
        <f t="shared" si="46"/>
        <v>2.5739655877241651E-2</v>
      </c>
      <c r="F317" s="13">
        <v>1528603</v>
      </c>
      <c r="G317" s="14">
        <f t="shared" si="41"/>
        <v>4.0840338376068319E-2</v>
      </c>
      <c r="H317" s="13">
        <v>1121387</v>
      </c>
      <c r="I317" s="14">
        <f t="shared" si="42"/>
        <v>2.7611694686567673E-2</v>
      </c>
      <c r="J317" s="15">
        <v>578724</v>
      </c>
      <c r="K317" s="16">
        <f t="shared" si="43"/>
        <v>1.6080898149121701E-2</v>
      </c>
      <c r="L317" s="15">
        <v>235015</v>
      </c>
      <c r="M317" s="16">
        <f t="shared" ref="M317:M365" si="48">PRODUCT(L317,100,1/2713405628)</f>
        <v>8.6612557140314152E-3</v>
      </c>
      <c r="N317" s="14">
        <f t="shared" si="44"/>
        <v>-15.650564600488158</v>
      </c>
      <c r="O317" s="14">
        <f t="shared" si="47"/>
        <v>36.313600924569307</v>
      </c>
      <c r="P317" s="14">
        <f t="shared" ref="P317:P380" si="49">PRODUCT(H317-J317,100,1/J317)</f>
        <v>93.768877737919979</v>
      </c>
      <c r="Q317" s="14">
        <f t="shared" ref="Q317:Q365" si="50">PRODUCT(J317-L317,100,1/L317)</f>
        <v>146.24981384166969</v>
      </c>
    </row>
    <row r="318" spans="1:17" s="3" customFormat="1" ht="27">
      <c r="A318" s="56" t="s">
        <v>1555</v>
      </c>
      <c r="B318" s="17" t="s">
        <v>1556</v>
      </c>
      <c r="C318" s="18" t="s">
        <v>1557</v>
      </c>
      <c r="D318" s="57">
        <v>1279216</v>
      </c>
      <c r="E318" s="14">
        <f t="shared" si="46"/>
        <v>2.5536991481610802E-2</v>
      </c>
      <c r="F318" s="13">
        <v>1060990</v>
      </c>
      <c r="G318" s="14">
        <f t="shared" si="41"/>
        <v>2.8346922394908766E-2</v>
      </c>
      <c r="H318" s="13">
        <v>1438620</v>
      </c>
      <c r="I318" s="14">
        <f t="shared" si="42"/>
        <v>3.5422861340456045E-2</v>
      </c>
      <c r="J318" s="15">
        <v>1420466</v>
      </c>
      <c r="K318" s="16">
        <f t="shared" si="43"/>
        <v>3.947022945357425E-2</v>
      </c>
      <c r="L318" s="15">
        <v>1607135</v>
      </c>
      <c r="M318" s="16">
        <f t="shared" si="48"/>
        <v>5.9229441533390971E-2</v>
      </c>
      <c r="N318" s="14">
        <f t="shared" si="44"/>
        <v>20.568148615915323</v>
      </c>
      <c r="O318" s="14">
        <f t="shared" si="47"/>
        <v>-26.249461289291126</v>
      </c>
      <c r="P318" s="14">
        <f t="shared" si="49"/>
        <v>1.2780312939556455</v>
      </c>
      <c r="Q318" s="14">
        <f t="shared" si="50"/>
        <v>-11.615016784526503</v>
      </c>
    </row>
    <row r="319" spans="1:17" s="3" customFormat="1" ht="54">
      <c r="A319" s="56" t="s">
        <v>1558</v>
      </c>
      <c r="B319" s="17" t="s">
        <v>775</v>
      </c>
      <c r="C319" s="18" t="s">
        <v>776</v>
      </c>
      <c r="D319" s="57">
        <v>1270561</v>
      </c>
      <c r="E319" s="14">
        <f t="shared" si="46"/>
        <v>2.5364211699874691E-2</v>
      </c>
      <c r="F319" s="13">
        <v>724616</v>
      </c>
      <c r="G319" s="14">
        <f t="shared" si="41"/>
        <v>1.9359874756698189E-2</v>
      </c>
      <c r="H319" s="13">
        <v>646495</v>
      </c>
      <c r="I319" s="14">
        <f t="shared" si="42"/>
        <v>1.5918521042595078E-2</v>
      </c>
      <c r="J319" s="15">
        <v>660582</v>
      </c>
      <c r="K319" s="16">
        <f t="shared" si="43"/>
        <v>1.8355471452960497E-2</v>
      </c>
      <c r="L319" s="15">
        <v>467848</v>
      </c>
      <c r="M319" s="16">
        <f t="shared" si="48"/>
        <v>1.7242095880255173E-2</v>
      </c>
      <c r="N319" s="14">
        <f t="shared" si="44"/>
        <v>75.342664252514439</v>
      </c>
      <c r="O319" s="14">
        <f t="shared" si="47"/>
        <v>12.083774816510569</v>
      </c>
      <c r="P319" s="14">
        <f t="shared" si="49"/>
        <v>-2.1325134502605279</v>
      </c>
      <c r="Q319" s="14">
        <f t="shared" si="50"/>
        <v>41.195858483952051</v>
      </c>
    </row>
    <row r="320" spans="1:17" s="3" customFormat="1" ht="27">
      <c r="A320" s="56" t="s">
        <v>1559</v>
      </c>
      <c r="B320" s="17" t="s">
        <v>1560</v>
      </c>
      <c r="C320" s="18" t="s">
        <v>1561</v>
      </c>
      <c r="D320" s="57">
        <v>1265662</v>
      </c>
      <c r="E320" s="14">
        <f t="shared" si="46"/>
        <v>2.5266412953401526E-2</v>
      </c>
      <c r="F320" s="13">
        <v>983949</v>
      </c>
      <c r="G320" s="14">
        <f t="shared" si="41"/>
        <v>2.6288585136097498E-2</v>
      </c>
      <c r="H320" s="13">
        <v>1520910</v>
      </c>
      <c r="I320" s="14">
        <f t="shared" si="42"/>
        <v>3.7449072056076664E-2</v>
      </c>
      <c r="J320" s="15">
        <v>1612768</v>
      </c>
      <c r="K320" s="16">
        <f t="shared" si="43"/>
        <v>4.4813690025232597E-2</v>
      </c>
      <c r="L320" s="15">
        <v>2025737</v>
      </c>
      <c r="M320" s="16">
        <f t="shared" si="48"/>
        <v>7.4656622625682859E-2</v>
      </c>
      <c r="N320" s="14">
        <f t="shared" si="44"/>
        <v>28.630853834904045</v>
      </c>
      <c r="O320" s="14">
        <f t="shared" si="47"/>
        <v>-35.30524488628518</v>
      </c>
      <c r="P320" s="14">
        <f t="shared" si="49"/>
        <v>-5.6956735252683588</v>
      </c>
      <c r="Q320" s="14">
        <f t="shared" si="50"/>
        <v>-20.386111326396271</v>
      </c>
    </row>
    <row r="321" spans="1:17" s="3" customFormat="1" ht="54">
      <c r="A321" s="56" t="s">
        <v>1562</v>
      </c>
      <c r="B321" s="17" t="s">
        <v>404</v>
      </c>
      <c r="C321" s="18" t="s">
        <v>405</v>
      </c>
      <c r="D321" s="57">
        <v>1260726</v>
      </c>
      <c r="E321" s="14">
        <f t="shared" si="46"/>
        <v>2.516787557585682E-2</v>
      </c>
      <c r="F321" s="13">
        <v>801252</v>
      </c>
      <c r="G321" s="14">
        <f t="shared" si="41"/>
        <v>2.1407391457756848E-2</v>
      </c>
      <c r="H321" s="13">
        <v>880566</v>
      </c>
      <c r="I321" s="14">
        <f t="shared" si="42"/>
        <v>2.1682005893926139E-2</v>
      </c>
      <c r="J321" s="15">
        <v>851410</v>
      </c>
      <c r="K321" s="16">
        <f t="shared" si="43"/>
        <v>2.3657974255679233E-2</v>
      </c>
      <c r="L321" s="15">
        <v>652046</v>
      </c>
      <c r="M321" s="16">
        <f t="shared" si="48"/>
        <v>2.4030539086063989E-2</v>
      </c>
      <c r="N321" s="14">
        <f t="shared" si="44"/>
        <v>57.344505848347332</v>
      </c>
      <c r="O321" s="14">
        <f t="shared" si="47"/>
        <v>-9.0071613030709798</v>
      </c>
      <c r="P321" s="14">
        <f t="shared" si="49"/>
        <v>3.4244371102054236</v>
      </c>
      <c r="Q321" s="14">
        <f t="shared" si="50"/>
        <v>30.575143471472874</v>
      </c>
    </row>
    <row r="322" spans="1:17" s="3" customFormat="1" ht="40.5">
      <c r="A322" s="56" t="s">
        <v>1563</v>
      </c>
      <c r="B322" s="17" t="s">
        <v>889</v>
      </c>
      <c r="C322" s="18" t="s">
        <v>890</v>
      </c>
      <c r="D322" s="57">
        <v>1241176</v>
      </c>
      <c r="E322" s="14">
        <f t="shared" si="46"/>
        <v>2.4777598888053125E-2</v>
      </c>
      <c r="F322" s="13">
        <v>976130</v>
      </c>
      <c r="G322" s="14">
        <f t="shared" si="41"/>
        <v>2.6079681577905817E-2</v>
      </c>
      <c r="H322" s="13">
        <v>1854904</v>
      </c>
      <c r="I322" s="14">
        <f t="shared" si="42"/>
        <v>4.567294156334354E-2</v>
      </c>
      <c r="J322" s="15">
        <v>481764</v>
      </c>
      <c r="K322" s="16">
        <f t="shared" si="43"/>
        <v>1.3386688327965433E-2</v>
      </c>
      <c r="L322" s="15">
        <v>629846</v>
      </c>
      <c r="M322" s="16">
        <f t="shared" si="48"/>
        <v>2.3212379067122656E-2</v>
      </c>
      <c r="N322" s="14">
        <f t="shared" si="44"/>
        <v>27.152735803632712</v>
      </c>
      <c r="O322" s="14">
        <f t="shared" si="47"/>
        <v>-47.375713244459014</v>
      </c>
      <c r="P322" s="14">
        <f t="shared" si="49"/>
        <v>285.02337243961773</v>
      </c>
      <c r="Q322" s="14">
        <f t="shared" si="50"/>
        <v>-23.510826455990827</v>
      </c>
    </row>
    <row r="323" spans="1:17" s="3" customFormat="1">
      <c r="A323" s="56" t="s">
        <v>1564</v>
      </c>
      <c r="B323" s="17" t="s">
        <v>1565</v>
      </c>
      <c r="C323" s="18" t="s">
        <v>1566</v>
      </c>
      <c r="D323" s="57">
        <v>1237332</v>
      </c>
      <c r="E323" s="14">
        <f t="shared" si="46"/>
        <v>2.470086110862001E-2</v>
      </c>
      <c r="F323" s="13">
        <v>26122</v>
      </c>
      <c r="G323" s="14">
        <f t="shared" si="41"/>
        <v>6.9791261632984932E-4</v>
      </c>
      <c r="H323" s="13">
        <v>30937</v>
      </c>
      <c r="I323" s="14">
        <f t="shared" si="42"/>
        <v>7.6175575293662584E-4</v>
      </c>
      <c r="J323" s="15">
        <v>33425</v>
      </c>
      <c r="K323" s="16">
        <f t="shared" si="43"/>
        <v>9.2877437368139707E-4</v>
      </c>
      <c r="L323" s="15">
        <v>29148</v>
      </c>
      <c r="M323" s="16">
        <f t="shared" si="48"/>
        <v>1.074221992437026E-3</v>
      </c>
      <c r="N323" s="14">
        <f t="shared" si="44"/>
        <v>4636.7429752698872</v>
      </c>
      <c r="O323" s="14">
        <f t="shared" si="47"/>
        <v>-15.563887901218605</v>
      </c>
      <c r="P323" s="14">
        <f t="shared" si="49"/>
        <v>-7.4435302916978312</v>
      </c>
      <c r="Q323" s="14">
        <f t="shared" si="50"/>
        <v>14.673390970220941</v>
      </c>
    </row>
    <row r="324" spans="1:17" s="3" customFormat="1" ht="54">
      <c r="A324" s="56" t="s">
        <v>1567</v>
      </c>
      <c r="B324" s="17" t="s">
        <v>1568</v>
      </c>
      <c r="C324" s="18" t="s">
        <v>1569</v>
      </c>
      <c r="D324" s="57">
        <v>1234021</v>
      </c>
      <c r="E324" s="14">
        <f t="shared" si="46"/>
        <v>2.4634763609217552E-2</v>
      </c>
      <c r="F324" s="13">
        <v>588230</v>
      </c>
      <c r="G324" s="14">
        <f t="shared" si="41"/>
        <v>1.5715991819298187E-2</v>
      </c>
      <c r="H324" s="13">
        <v>1088211</v>
      </c>
      <c r="I324" s="14">
        <f t="shared" si="42"/>
        <v>2.679480847072821E-2</v>
      </c>
      <c r="J324" s="15">
        <v>925212</v>
      </c>
      <c r="K324" s="16">
        <f t="shared" si="43"/>
        <v>2.5708696958040771E-2</v>
      </c>
      <c r="L324" s="15">
        <v>829915</v>
      </c>
      <c r="M324" s="16">
        <f t="shared" si="48"/>
        <v>3.058573297836471E-2</v>
      </c>
      <c r="N324" s="14">
        <f t="shared" si="44"/>
        <v>109.78545806912261</v>
      </c>
      <c r="O324" s="14">
        <f t="shared" si="47"/>
        <v>-45.945225696119593</v>
      </c>
      <c r="P324" s="14">
        <f t="shared" si="49"/>
        <v>17.617475778524273</v>
      </c>
      <c r="Q324" s="14">
        <f t="shared" si="50"/>
        <v>11.482742208539429</v>
      </c>
    </row>
    <row r="325" spans="1:17" s="3" customFormat="1" ht="54">
      <c r="A325" s="56" t="s">
        <v>1570</v>
      </c>
      <c r="B325" s="17" t="s">
        <v>1571</v>
      </c>
      <c r="C325" s="18" t="s">
        <v>1572</v>
      </c>
      <c r="D325" s="57">
        <v>1233224</v>
      </c>
      <c r="E325" s="14">
        <f t="shared" si="46"/>
        <v>2.4618853096676399E-2</v>
      </c>
      <c r="F325" s="13">
        <v>622716</v>
      </c>
      <c r="G325" s="14">
        <f t="shared" ref="G325:G388" si="51">PRODUCT(F325,100,1/3742875453)</f>
        <v>1.6637368991289276E-2</v>
      </c>
      <c r="H325" s="13">
        <v>823008</v>
      </c>
      <c r="I325" s="14">
        <f t="shared" ref="I325:I388" si="52">PRODUCT(H325,100,1/4061275531)</f>
        <v>2.0264766419267111E-2</v>
      </c>
      <c r="J325" s="15">
        <v>768137</v>
      </c>
      <c r="K325" s="16">
        <f t="shared" ref="K325:K388" si="53">PRODUCT(J325,100,1/3598828838)</f>
        <v>2.1344082605131109E-2</v>
      </c>
      <c r="L325" s="15">
        <v>622907</v>
      </c>
      <c r="M325" s="16">
        <f t="shared" si="48"/>
        <v>2.2956648780121127E-2</v>
      </c>
      <c r="N325" s="14">
        <f t="shared" ref="N325:N388" si="54">PRODUCT(D325-F325,100,1/F325)</f>
        <v>98.039555752542086</v>
      </c>
      <c r="O325" s="14">
        <f t="shared" si="47"/>
        <v>-24.336579960340604</v>
      </c>
      <c r="P325" s="14">
        <f t="shared" si="49"/>
        <v>7.1433871822344193</v>
      </c>
      <c r="Q325" s="14">
        <f t="shared" si="50"/>
        <v>23.314876859627521</v>
      </c>
    </row>
    <row r="326" spans="1:17" s="3" customFormat="1">
      <c r="A326" s="56" t="s">
        <v>1573</v>
      </c>
      <c r="B326" s="17" t="s">
        <v>672</v>
      </c>
      <c r="C326" s="18" t="s">
        <v>673</v>
      </c>
      <c r="D326" s="57">
        <v>1227554</v>
      </c>
      <c r="E326" s="14">
        <f t="shared" si="46"/>
        <v>2.4505662875712361E-2</v>
      </c>
      <c r="F326" s="13">
        <v>157354</v>
      </c>
      <c r="G326" s="14">
        <f t="shared" si="51"/>
        <v>4.2040939372929758E-3</v>
      </c>
      <c r="H326" s="13">
        <v>298662</v>
      </c>
      <c r="I326" s="14">
        <f t="shared" si="52"/>
        <v>7.3538965214325425E-3</v>
      </c>
      <c r="J326" s="15">
        <v>174899</v>
      </c>
      <c r="K326" s="16">
        <f t="shared" si="53"/>
        <v>4.8598865873598403E-3</v>
      </c>
      <c r="L326" s="15">
        <v>253258</v>
      </c>
      <c r="M326" s="16">
        <f t="shared" si="48"/>
        <v>9.3335842377046917E-3</v>
      </c>
      <c r="N326" s="14">
        <f t="shared" si="54"/>
        <v>680.12252627832788</v>
      </c>
      <c r="O326" s="14">
        <f t="shared" si="47"/>
        <v>-47.313685704910569</v>
      </c>
      <c r="P326" s="14">
        <f t="shared" si="49"/>
        <v>70.762554388532806</v>
      </c>
      <c r="Q326" s="14">
        <f t="shared" si="50"/>
        <v>-30.94038490393196</v>
      </c>
    </row>
    <row r="327" spans="1:17" s="3" customFormat="1" ht="40.5">
      <c r="A327" s="56" t="s">
        <v>1574</v>
      </c>
      <c r="B327" s="17" t="s">
        <v>877</v>
      </c>
      <c r="C327" s="18" t="s">
        <v>878</v>
      </c>
      <c r="D327" s="57">
        <v>1224884</v>
      </c>
      <c r="E327" s="14">
        <f t="shared" ref="E327:E390" si="55">PRODUCT(D327,100,1/5009266659)</f>
        <v>2.4452361660549402E-2</v>
      </c>
      <c r="F327" s="13">
        <v>908859</v>
      </c>
      <c r="G327" s="14">
        <f t="shared" si="51"/>
        <v>2.4282373576484592E-2</v>
      </c>
      <c r="H327" s="13">
        <v>1757819</v>
      </c>
      <c r="I327" s="14">
        <f t="shared" si="52"/>
        <v>4.3282436431176477E-2</v>
      </c>
      <c r="J327" s="15">
        <v>1192138</v>
      </c>
      <c r="K327" s="16">
        <f t="shared" si="53"/>
        <v>3.3125720996014761E-2</v>
      </c>
      <c r="L327" s="15">
        <v>678310</v>
      </c>
      <c r="M327" s="16">
        <f t="shared" si="48"/>
        <v>2.4998473984148454E-2</v>
      </c>
      <c r="N327" s="14">
        <f t="shared" si="54"/>
        <v>34.771620240323308</v>
      </c>
      <c r="O327" s="14">
        <f t="shared" si="47"/>
        <v>-48.296212522449693</v>
      </c>
      <c r="P327" s="14">
        <f t="shared" si="49"/>
        <v>47.450966247196213</v>
      </c>
      <c r="Q327" s="14">
        <f t="shared" si="50"/>
        <v>75.75120520116171</v>
      </c>
    </row>
    <row r="328" spans="1:17" s="3" customFormat="1" ht="27">
      <c r="A328" s="56" t="s">
        <v>1575</v>
      </c>
      <c r="B328" s="17" t="s">
        <v>306</v>
      </c>
      <c r="C328" s="18" t="s">
        <v>307</v>
      </c>
      <c r="D328" s="57">
        <v>1220224</v>
      </c>
      <c r="E328" s="14">
        <f t="shared" si="55"/>
        <v>2.4359334071538393E-2</v>
      </c>
      <c r="F328" s="13">
        <v>781729</v>
      </c>
      <c r="G328" s="14">
        <f t="shared" si="51"/>
        <v>2.0885787139228111E-2</v>
      </c>
      <c r="H328" s="13">
        <v>768596</v>
      </c>
      <c r="I328" s="14">
        <f t="shared" si="52"/>
        <v>1.8924990292661825E-2</v>
      </c>
      <c r="J328" s="15">
        <v>572331</v>
      </c>
      <c r="K328" s="16">
        <f t="shared" si="53"/>
        <v>1.5903257025084449E-2</v>
      </c>
      <c r="L328" s="15">
        <v>647338</v>
      </c>
      <c r="M328" s="16">
        <f t="shared" si="48"/>
        <v>2.3857030195560572E-2</v>
      </c>
      <c r="N328" s="14">
        <f t="shared" si="54"/>
        <v>56.092968279288606</v>
      </c>
      <c r="O328" s="14">
        <f t="shared" si="47"/>
        <v>1.7087000192558899</v>
      </c>
      <c r="P328" s="14">
        <f t="shared" si="49"/>
        <v>34.292219013123521</v>
      </c>
      <c r="Q328" s="14">
        <f t="shared" si="50"/>
        <v>-11.586991648875857</v>
      </c>
    </row>
    <row r="329" spans="1:17" s="3" customFormat="1" ht="54">
      <c r="A329" s="56" t="s">
        <v>1576</v>
      </c>
      <c r="B329" s="17" t="s">
        <v>1577</v>
      </c>
      <c r="C329" s="18" t="s">
        <v>1578</v>
      </c>
      <c r="D329" s="57">
        <v>1209368</v>
      </c>
      <c r="E329" s="14">
        <f t="shared" si="55"/>
        <v>2.4142615722546223E-2</v>
      </c>
      <c r="F329" s="13">
        <v>1283983</v>
      </c>
      <c r="G329" s="14">
        <f t="shared" si="51"/>
        <v>3.4304721493493943E-2</v>
      </c>
      <c r="H329" s="13">
        <v>1735018</v>
      </c>
      <c r="I329" s="14">
        <f t="shared" si="52"/>
        <v>4.2721011828832749E-2</v>
      </c>
      <c r="J329" s="15">
        <v>1350425</v>
      </c>
      <c r="K329" s="16">
        <f t="shared" si="53"/>
        <v>3.7524012971688878E-2</v>
      </c>
      <c r="L329" s="15">
        <v>1749595</v>
      </c>
      <c r="M329" s="16">
        <f t="shared" si="48"/>
        <v>6.447967019548026E-2</v>
      </c>
      <c r="N329" s="14">
        <f t="shared" si="54"/>
        <v>-5.8112140114004625</v>
      </c>
      <c r="O329" s="14">
        <f t="shared" si="47"/>
        <v>-25.995983903337024</v>
      </c>
      <c r="P329" s="14">
        <f t="shared" si="49"/>
        <v>28.479404631875148</v>
      </c>
      <c r="Q329" s="14">
        <f t="shared" si="50"/>
        <v>-22.814994327258592</v>
      </c>
    </row>
    <row r="330" spans="1:17" s="3" customFormat="1" ht="40.5">
      <c r="A330" s="56" t="s">
        <v>1579</v>
      </c>
      <c r="B330" s="17" t="s">
        <v>1143</v>
      </c>
      <c r="C330" s="18" t="s">
        <v>1144</v>
      </c>
      <c r="D330" s="57">
        <v>1200935</v>
      </c>
      <c r="E330" s="14">
        <f t="shared" si="55"/>
        <v>2.3974267727239391E-2</v>
      </c>
      <c r="F330" s="13">
        <v>2054968</v>
      </c>
      <c r="G330" s="14">
        <f t="shared" si="51"/>
        <v>5.4903456601872666E-2</v>
      </c>
      <c r="H330" s="13">
        <v>3659322</v>
      </c>
      <c r="I330" s="14">
        <f t="shared" si="52"/>
        <v>9.0102776136909188E-2</v>
      </c>
      <c r="J330" s="15">
        <v>1938813</v>
      </c>
      <c r="K330" s="16">
        <f t="shared" si="53"/>
        <v>5.3873442924767409E-2</v>
      </c>
      <c r="L330" s="15">
        <v>2226037</v>
      </c>
      <c r="M330" s="16">
        <f t="shared" si="48"/>
        <v>8.2038489823608493E-2</v>
      </c>
      <c r="N330" s="14">
        <f t="shared" si="54"/>
        <v>-41.559430609138438</v>
      </c>
      <c r="O330" s="14">
        <f t="shared" si="47"/>
        <v>-43.842930466354147</v>
      </c>
      <c r="P330" s="14">
        <f t="shared" si="49"/>
        <v>88.740327200199289</v>
      </c>
      <c r="Q330" s="14">
        <f t="shared" si="50"/>
        <v>-12.902930184898095</v>
      </c>
    </row>
    <row r="331" spans="1:17" s="3" customFormat="1" ht="54">
      <c r="A331" s="56" t="s">
        <v>1580</v>
      </c>
      <c r="B331" s="17" t="s">
        <v>1091</v>
      </c>
      <c r="C331" s="18" t="s">
        <v>1092</v>
      </c>
      <c r="D331" s="57">
        <v>1194229</v>
      </c>
      <c r="E331" s="14">
        <f t="shared" si="55"/>
        <v>2.3840395836272048E-2</v>
      </c>
      <c r="F331" s="13">
        <v>1346930</v>
      </c>
      <c r="G331" s="14">
        <f t="shared" si="51"/>
        <v>3.5986503342514506E-2</v>
      </c>
      <c r="H331" s="13">
        <v>884264</v>
      </c>
      <c r="I331" s="14">
        <f t="shared" si="52"/>
        <v>2.1773061030958159E-2</v>
      </c>
      <c r="J331" s="15">
        <v>134753</v>
      </c>
      <c r="K331" s="16">
        <f t="shared" si="53"/>
        <v>3.7443570135135169E-3</v>
      </c>
      <c r="L331" s="15">
        <v>104949</v>
      </c>
      <c r="M331" s="16">
        <f t="shared" si="48"/>
        <v>3.8677962084627915E-3</v>
      </c>
      <c r="N331" s="14">
        <f t="shared" si="54"/>
        <v>-11.336966286295501</v>
      </c>
      <c r="O331" s="14">
        <f t="shared" si="47"/>
        <v>52.32215718382745</v>
      </c>
      <c r="P331" s="14">
        <f t="shared" si="49"/>
        <v>556.2109934472702</v>
      </c>
      <c r="Q331" s="14">
        <f t="shared" si="50"/>
        <v>28.398555488856491</v>
      </c>
    </row>
    <row r="332" spans="1:17" s="3" customFormat="1" ht="27">
      <c r="A332" s="56" t="s">
        <v>1581</v>
      </c>
      <c r="B332" s="17" t="s">
        <v>1582</v>
      </c>
      <c r="C332" s="18" t="s">
        <v>1583</v>
      </c>
      <c r="D332" s="57">
        <v>1190048</v>
      </c>
      <c r="E332" s="14">
        <f t="shared" si="55"/>
        <v>2.3756930525187278E-2</v>
      </c>
      <c r="F332" s="13">
        <v>918956</v>
      </c>
      <c r="G332" s="14">
        <f t="shared" si="51"/>
        <v>2.4552139432356367E-2</v>
      </c>
      <c r="H332" s="13">
        <v>162056</v>
      </c>
      <c r="I332" s="14">
        <f t="shared" si="52"/>
        <v>3.9902734685941703E-3</v>
      </c>
      <c r="J332" s="15">
        <v>275357</v>
      </c>
      <c r="K332" s="16">
        <f t="shared" si="53"/>
        <v>7.6512946959996549E-3</v>
      </c>
      <c r="L332" s="15">
        <v>20170</v>
      </c>
      <c r="M332" s="16">
        <f t="shared" si="48"/>
        <v>7.4334628747958059E-4</v>
      </c>
      <c r="N332" s="14">
        <f t="shared" si="54"/>
        <v>29.499997823617235</v>
      </c>
      <c r="O332" s="14">
        <f t="shared" si="47"/>
        <v>467.06076911684846</v>
      </c>
      <c r="P332" s="14">
        <f t="shared" si="49"/>
        <v>-41.146947417352742</v>
      </c>
      <c r="Q332" s="14">
        <f t="shared" si="50"/>
        <v>1265.1809618244918</v>
      </c>
    </row>
    <row r="333" spans="1:17" s="3" customFormat="1">
      <c r="A333" s="56" t="s">
        <v>1584</v>
      </c>
      <c r="B333" s="17" t="s">
        <v>1109</v>
      </c>
      <c r="C333" s="18" t="s">
        <v>1110</v>
      </c>
      <c r="D333" s="57">
        <v>1183985</v>
      </c>
      <c r="E333" s="14">
        <f t="shared" si="55"/>
        <v>2.3635894844463299E-2</v>
      </c>
      <c r="F333" s="13">
        <v>1284571</v>
      </c>
      <c r="G333" s="14">
        <f t="shared" si="51"/>
        <v>3.4320431340305137E-2</v>
      </c>
      <c r="H333" s="13">
        <v>2346196</v>
      </c>
      <c r="I333" s="14">
        <f t="shared" si="52"/>
        <v>5.7769929227685292E-2</v>
      </c>
      <c r="J333" s="15">
        <v>2151905</v>
      </c>
      <c r="K333" s="16">
        <f t="shared" si="53"/>
        <v>5.9794591431469465E-2</v>
      </c>
      <c r="L333" s="15">
        <v>1888436</v>
      </c>
      <c r="M333" s="16">
        <f t="shared" si="48"/>
        <v>6.9596524032860152E-2</v>
      </c>
      <c r="N333" s="14">
        <f t="shared" si="54"/>
        <v>-7.8303184487272404</v>
      </c>
      <c r="O333" s="14">
        <f t="shared" si="47"/>
        <v>-45.24877716951184</v>
      </c>
      <c r="P333" s="14">
        <f t="shared" si="49"/>
        <v>9.0287907691092304</v>
      </c>
      <c r="Q333" s="14">
        <f t="shared" si="50"/>
        <v>13.951703949723475</v>
      </c>
    </row>
    <row r="334" spans="1:17" s="3" customFormat="1" ht="27">
      <c r="A334" s="56" t="s">
        <v>1585</v>
      </c>
      <c r="B334" s="17" t="s">
        <v>1586</v>
      </c>
      <c r="C334" s="18" t="s">
        <v>1587</v>
      </c>
      <c r="D334" s="57">
        <v>1176171</v>
      </c>
      <c r="E334" s="14">
        <f t="shared" si="55"/>
        <v>2.3479903947353425E-2</v>
      </c>
      <c r="F334" s="13">
        <v>683941</v>
      </c>
      <c r="G334" s="14">
        <f t="shared" si="51"/>
        <v>1.8273143431791341E-2</v>
      </c>
      <c r="H334" s="13">
        <v>282241</v>
      </c>
      <c r="I334" s="14">
        <f t="shared" si="52"/>
        <v>6.9495654221348622E-3</v>
      </c>
      <c r="J334" s="15">
        <v>141258</v>
      </c>
      <c r="K334" s="16">
        <f t="shared" si="53"/>
        <v>3.9251102611065607E-3</v>
      </c>
      <c r="L334" s="15">
        <v>79251</v>
      </c>
      <c r="M334" s="16">
        <f t="shared" si="48"/>
        <v>2.9207207054558378E-3</v>
      </c>
      <c r="N334" s="14">
        <f t="shared" si="54"/>
        <v>71.969658201511535</v>
      </c>
      <c r="O334" s="14">
        <f t="shared" si="47"/>
        <v>142.32517600206916</v>
      </c>
      <c r="P334" s="14">
        <f t="shared" si="49"/>
        <v>99.805320760594086</v>
      </c>
      <c r="Q334" s="14">
        <f t="shared" si="50"/>
        <v>78.241284021652717</v>
      </c>
    </row>
    <row r="335" spans="1:17" s="3" customFormat="1" ht="40.5">
      <c r="A335" s="56" t="s">
        <v>1588</v>
      </c>
      <c r="B335" s="17" t="s">
        <v>1589</v>
      </c>
      <c r="C335" s="18" t="s">
        <v>1590</v>
      </c>
      <c r="D335" s="57">
        <v>1161805</v>
      </c>
      <c r="E335" s="14">
        <f t="shared" si="55"/>
        <v>2.3193115461573991E-2</v>
      </c>
      <c r="F335" s="13">
        <v>2908594</v>
      </c>
      <c r="G335" s="14">
        <f t="shared" si="51"/>
        <v>7.7710146557740667E-2</v>
      </c>
      <c r="H335" s="13">
        <v>2212392</v>
      </c>
      <c r="I335" s="14">
        <f t="shared" si="52"/>
        <v>5.4475299277595361E-2</v>
      </c>
      <c r="J335" s="15">
        <v>2093650</v>
      </c>
      <c r="K335" s="16">
        <f t="shared" si="53"/>
        <v>5.8175870380196171E-2</v>
      </c>
      <c r="L335" s="15">
        <v>1093351</v>
      </c>
      <c r="M335" s="16">
        <f t="shared" si="48"/>
        <v>4.0294417786915566E-2</v>
      </c>
      <c r="N335" s="14">
        <f t="shared" si="54"/>
        <v>-60.056130212741969</v>
      </c>
      <c r="O335" s="14">
        <f t="shared" si="47"/>
        <v>31.468293141540919</v>
      </c>
      <c r="P335" s="14">
        <f t="shared" si="49"/>
        <v>5.6715305805650411</v>
      </c>
      <c r="Q335" s="14">
        <f t="shared" si="50"/>
        <v>91.489283862181495</v>
      </c>
    </row>
    <row r="336" spans="1:17" s="3" customFormat="1" ht="54">
      <c r="A336" s="56" t="s">
        <v>1591</v>
      </c>
      <c r="B336" s="17" t="s">
        <v>76</v>
      </c>
      <c r="C336" s="18" t="s">
        <v>77</v>
      </c>
      <c r="D336" s="57">
        <v>1154389</v>
      </c>
      <c r="E336" s="14">
        <f t="shared" si="55"/>
        <v>2.3045069839233726E-2</v>
      </c>
      <c r="F336" s="13">
        <v>854422</v>
      </c>
      <c r="G336" s="14">
        <f t="shared" si="51"/>
        <v>2.2827957027401518E-2</v>
      </c>
      <c r="H336" s="13">
        <v>548216</v>
      </c>
      <c r="I336" s="14">
        <f t="shared" si="52"/>
        <v>1.3498616279920654E-2</v>
      </c>
      <c r="J336" s="15">
        <v>494440</v>
      </c>
      <c r="K336" s="16">
        <f t="shared" si="53"/>
        <v>1.3738914026119072E-2</v>
      </c>
      <c r="L336" s="15">
        <v>505514</v>
      </c>
      <c r="M336" s="16">
        <f t="shared" si="48"/>
        <v>1.8630240712392301E-2</v>
      </c>
      <c r="N336" s="14">
        <f t="shared" si="54"/>
        <v>35.107593203358526</v>
      </c>
      <c r="O336" s="14">
        <f t="shared" si="47"/>
        <v>55.854991463218873</v>
      </c>
      <c r="P336" s="14">
        <f t="shared" si="49"/>
        <v>10.876142706900735</v>
      </c>
      <c r="Q336" s="14">
        <f t="shared" si="50"/>
        <v>-2.1906416043868222</v>
      </c>
    </row>
    <row r="337" spans="1:17" s="3" customFormat="1" ht="54">
      <c r="A337" s="56" t="s">
        <v>1592</v>
      </c>
      <c r="B337" s="17" t="s">
        <v>829</v>
      </c>
      <c r="C337" s="18" t="s">
        <v>830</v>
      </c>
      <c r="D337" s="57">
        <v>1146509</v>
      </c>
      <c r="E337" s="14">
        <f t="shared" si="55"/>
        <v>2.2887761383996227E-2</v>
      </c>
      <c r="F337" s="13">
        <v>1084404</v>
      </c>
      <c r="G337" s="14">
        <f t="shared" si="51"/>
        <v>2.8972484220142175E-2</v>
      </c>
      <c r="H337" s="13">
        <v>1999981</v>
      </c>
      <c r="I337" s="14">
        <f t="shared" si="52"/>
        <v>4.924514440682503E-2</v>
      </c>
      <c r="J337" s="15">
        <v>1437487</v>
      </c>
      <c r="K337" s="16">
        <f t="shared" si="53"/>
        <v>3.9943188873602112E-2</v>
      </c>
      <c r="L337" s="15">
        <v>952547</v>
      </c>
      <c r="M337" s="16">
        <f t="shared" si="48"/>
        <v>3.5105219439752706E-2</v>
      </c>
      <c r="N337" s="14">
        <f t="shared" si="54"/>
        <v>5.727109084806032</v>
      </c>
      <c r="O337" s="14">
        <f t="shared" si="47"/>
        <v>-45.77928490320658</v>
      </c>
      <c r="P337" s="14">
        <f t="shared" si="49"/>
        <v>39.130371265966232</v>
      </c>
      <c r="Q337" s="14">
        <f t="shared" si="50"/>
        <v>50.90982387220788</v>
      </c>
    </row>
    <row r="338" spans="1:17" s="3" customFormat="1" ht="27">
      <c r="A338" s="56" t="s">
        <v>1593</v>
      </c>
      <c r="B338" s="17" t="s">
        <v>456</v>
      </c>
      <c r="C338" s="18" t="s">
        <v>457</v>
      </c>
      <c r="D338" s="57">
        <v>1134353</v>
      </c>
      <c r="E338" s="14">
        <f t="shared" si="55"/>
        <v>2.2645091132490257E-2</v>
      </c>
      <c r="F338" s="13">
        <v>1864280</v>
      </c>
      <c r="G338" s="14">
        <f t="shared" si="51"/>
        <v>4.980876396797379E-2</v>
      </c>
      <c r="H338" s="13">
        <v>4494073</v>
      </c>
      <c r="I338" s="14">
        <f t="shared" si="52"/>
        <v>0.11065668816844429</v>
      </c>
      <c r="J338" s="15">
        <v>1955033</v>
      </c>
      <c r="K338" s="16">
        <f t="shared" si="53"/>
        <v>5.4324145104007862E-2</v>
      </c>
      <c r="L338" s="15">
        <v>1318009</v>
      </c>
      <c r="M338" s="16">
        <f t="shared" si="48"/>
        <v>4.8573976054272411E-2</v>
      </c>
      <c r="N338" s="14">
        <f t="shared" si="54"/>
        <v>-39.153292423884821</v>
      </c>
      <c r="O338" s="14">
        <f t="shared" si="47"/>
        <v>-58.516917726970611</v>
      </c>
      <c r="P338" s="14">
        <f t="shared" si="49"/>
        <v>129.87197658556147</v>
      </c>
      <c r="Q338" s="14">
        <f t="shared" si="50"/>
        <v>48.332295151247074</v>
      </c>
    </row>
    <row r="339" spans="1:17" s="3" customFormat="1" ht="54">
      <c r="A339" s="56" t="s">
        <v>1594</v>
      </c>
      <c r="B339" s="17" t="s">
        <v>122</v>
      </c>
      <c r="C339" s="18" t="s">
        <v>123</v>
      </c>
      <c r="D339" s="57">
        <v>1126919</v>
      </c>
      <c r="E339" s="14">
        <f t="shared" si="55"/>
        <v>2.2496686176115183E-2</v>
      </c>
      <c r="F339" s="13">
        <v>5241630</v>
      </c>
      <c r="G339" s="14">
        <f t="shared" si="51"/>
        <v>0.14004286452542025</v>
      </c>
      <c r="H339" s="13">
        <v>4535135</v>
      </c>
      <c r="I339" s="14">
        <f t="shared" si="52"/>
        <v>0.11166774983334664</v>
      </c>
      <c r="J339" s="15">
        <v>2364070</v>
      </c>
      <c r="K339" s="16">
        <f t="shared" si="53"/>
        <v>6.5689981558383861E-2</v>
      </c>
      <c r="L339" s="15">
        <v>2860260</v>
      </c>
      <c r="M339" s="16">
        <f t="shared" si="48"/>
        <v>0.10541217908906025</v>
      </c>
      <c r="N339" s="14">
        <f t="shared" si="54"/>
        <v>-78.500600004197167</v>
      </c>
      <c r="O339" s="14">
        <f t="shared" si="47"/>
        <v>15.57825731758812</v>
      </c>
      <c r="P339" s="14">
        <f t="shared" si="49"/>
        <v>91.835901644198358</v>
      </c>
      <c r="Q339" s="14">
        <f t="shared" si="50"/>
        <v>-17.347723633515834</v>
      </c>
    </row>
    <row r="340" spans="1:17" s="3" customFormat="1" ht="27">
      <c r="A340" s="56" t="s">
        <v>1595</v>
      </c>
      <c r="B340" s="17" t="s">
        <v>1596</v>
      </c>
      <c r="C340" s="18" t="s">
        <v>1597</v>
      </c>
      <c r="D340" s="57">
        <v>1126621</v>
      </c>
      <c r="E340" s="14">
        <f t="shared" si="55"/>
        <v>2.2490737201538942E-2</v>
      </c>
      <c r="F340" s="13">
        <v>2629100</v>
      </c>
      <c r="G340" s="14">
        <f t="shared" si="51"/>
        <v>7.0242786141673938E-2</v>
      </c>
      <c r="H340" s="13">
        <v>1928661</v>
      </c>
      <c r="I340" s="14">
        <f t="shared" si="52"/>
        <v>4.7489045874341593E-2</v>
      </c>
      <c r="J340" s="15">
        <v>1990996</v>
      </c>
      <c r="K340" s="16">
        <f t="shared" si="53"/>
        <v>5.5323442420408882E-2</v>
      </c>
      <c r="L340" s="15">
        <v>807051</v>
      </c>
      <c r="M340" s="16">
        <f t="shared" si="48"/>
        <v>2.9743101866964949E-2</v>
      </c>
      <c r="N340" s="14">
        <f t="shared" si="54"/>
        <v>-57.148035449393326</v>
      </c>
      <c r="O340" s="14">
        <f t="shared" si="47"/>
        <v>36.317372519068932</v>
      </c>
      <c r="P340" s="14">
        <f t="shared" si="49"/>
        <v>-3.1308450644802903</v>
      </c>
      <c r="Q340" s="14">
        <f t="shared" si="50"/>
        <v>146.70014658305362</v>
      </c>
    </row>
    <row r="341" spans="1:17" s="3" customFormat="1" ht="54">
      <c r="A341" s="56" t="s">
        <v>1598</v>
      </c>
      <c r="B341" s="17" t="s">
        <v>314</v>
      </c>
      <c r="C341" s="18" t="s">
        <v>315</v>
      </c>
      <c r="D341" s="57">
        <v>1111232</v>
      </c>
      <c r="E341" s="14">
        <f t="shared" si="55"/>
        <v>2.2183526564781345E-2</v>
      </c>
      <c r="F341" s="13">
        <v>777900</v>
      </c>
      <c r="G341" s="14">
        <f t="shared" si="51"/>
        <v>2.0783486112969519E-2</v>
      </c>
      <c r="H341" s="13">
        <v>878165</v>
      </c>
      <c r="I341" s="14">
        <f t="shared" si="52"/>
        <v>2.1622886536431848E-2</v>
      </c>
      <c r="J341" s="15">
        <v>1007699</v>
      </c>
      <c r="K341" s="16">
        <f t="shared" si="53"/>
        <v>2.8000748170063431E-2</v>
      </c>
      <c r="L341" s="15">
        <v>907306</v>
      </c>
      <c r="M341" s="16">
        <f t="shared" si="48"/>
        <v>3.3437905141693029E-2</v>
      </c>
      <c r="N341" s="14">
        <f t="shared" si="54"/>
        <v>42.850237819771174</v>
      </c>
      <c r="O341" s="14">
        <f t="shared" si="47"/>
        <v>-11.417558203754419</v>
      </c>
      <c r="P341" s="14">
        <f t="shared" si="49"/>
        <v>-12.854433714829527</v>
      </c>
      <c r="Q341" s="14">
        <f t="shared" si="50"/>
        <v>11.0649549325145</v>
      </c>
    </row>
    <row r="342" spans="1:17" s="3" customFormat="1" ht="13.9" customHeight="1">
      <c r="A342" s="56" t="s">
        <v>1599</v>
      </c>
      <c r="B342" s="17" t="s">
        <v>1600</v>
      </c>
      <c r="C342" s="18" t="s">
        <v>1601</v>
      </c>
      <c r="D342" s="57">
        <v>1089066</v>
      </c>
      <c r="E342" s="14">
        <f t="shared" si="55"/>
        <v>2.1741026663919111E-2</v>
      </c>
      <c r="F342" s="13">
        <v>615507</v>
      </c>
      <c r="G342" s="14">
        <f t="shared" si="51"/>
        <v>1.6444763063292879E-2</v>
      </c>
      <c r="H342" s="13">
        <v>1156098</v>
      </c>
      <c r="I342" s="14">
        <f t="shared" si="52"/>
        <v>2.8466376909801444E-2</v>
      </c>
      <c r="J342" s="15">
        <v>690727</v>
      </c>
      <c r="K342" s="16">
        <f t="shared" si="53"/>
        <v>1.9193105065365156E-2</v>
      </c>
      <c r="L342" s="15">
        <v>702894</v>
      </c>
      <c r="M342" s="16">
        <f t="shared" si="48"/>
        <v>2.5904494069988713E-2</v>
      </c>
      <c r="N342" s="14">
        <f t="shared" si="54"/>
        <v>76.938036448001412</v>
      </c>
      <c r="O342" s="14">
        <f t="shared" si="47"/>
        <v>-46.759963255710154</v>
      </c>
      <c r="P342" s="14">
        <f t="shared" si="49"/>
        <v>67.374085564919284</v>
      </c>
      <c r="Q342" s="14">
        <f t="shared" si="50"/>
        <v>-1.730986464530925</v>
      </c>
    </row>
    <row r="343" spans="1:17" s="3" customFormat="1" ht="54">
      <c r="A343" s="56" t="s">
        <v>1602</v>
      </c>
      <c r="B343" s="17" t="s">
        <v>1603</v>
      </c>
      <c r="C343" s="18" t="s">
        <v>1604</v>
      </c>
      <c r="D343" s="57">
        <v>1082924</v>
      </c>
      <c r="E343" s="14">
        <f t="shared" si="55"/>
        <v>2.1618413906042369E-2</v>
      </c>
      <c r="F343" s="13">
        <v>960058</v>
      </c>
      <c r="G343" s="14">
        <f t="shared" si="51"/>
        <v>2.5650279098399911E-2</v>
      </c>
      <c r="H343" s="13">
        <v>963158</v>
      </c>
      <c r="I343" s="14">
        <f t="shared" si="52"/>
        <v>2.3715652696995014E-2</v>
      </c>
      <c r="J343" s="15">
        <v>796975</v>
      </c>
      <c r="K343" s="16">
        <f t="shared" si="53"/>
        <v>2.2145398847112384E-2</v>
      </c>
      <c r="L343" s="15">
        <v>480254</v>
      </c>
      <c r="M343" s="16">
        <f t="shared" si="48"/>
        <v>1.7699307285434732E-2</v>
      </c>
      <c r="N343" s="14">
        <f t="shared" si="54"/>
        <v>12.797768468155049</v>
      </c>
      <c r="O343" s="14">
        <f t="shared" si="47"/>
        <v>-0.32185788832154227</v>
      </c>
      <c r="P343" s="14">
        <f t="shared" si="49"/>
        <v>20.851720568399262</v>
      </c>
      <c r="Q343" s="14">
        <f t="shared" si="50"/>
        <v>65.948643842633274</v>
      </c>
    </row>
    <row r="344" spans="1:17" s="3" customFormat="1" ht="54">
      <c r="A344" s="56" t="s">
        <v>1605</v>
      </c>
      <c r="B344" s="17" t="s">
        <v>664</v>
      </c>
      <c r="C344" s="18" t="s">
        <v>665</v>
      </c>
      <c r="D344" s="57">
        <v>1082794</v>
      </c>
      <c r="E344" s="14">
        <f t="shared" si="55"/>
        <v>2.1615818715790987E-2</v>
      </c>
      <c r="F344" s="13">
        <v>954400</v>
      </c>
      <c r="G344" s="14">
        <f t="shared" si="51"/>
        <v>2.5499111898982015E-2</v>
      </c>
      <c r="H344" s="13">
        <v>1091872</v>
      </c>
      <c r="I344" s="14">
        <f t="shared" si="52"/>
        <v>2.6884952563933789E-2</v>
      </c>
      <c r="J344" s="15">
        <v>825122</v>
      </c>
      <c r="K344" s="16">
        <f t="shared" si="53"/>
        <v>2.2927514398227128E-2</v>
      </c>
      <c r="L344" s="15">
        <v>766898</v>
      </c>
      <c r="M344" s="16">
        <f t="shared" si="48"/>
        <v>2.8263301000273446E-2</v>
      </c>
      <c r="N344" s="14">
        <f t="shared" si="54"/>
        <v>13.452849958088851</v>
      </c>
      <c r="O344" s="14">
        <f t="shared" si="47"/>
        <v>-12.590486796987193</v>
      </c>
      <c r="P344" s="14">
        <f t="shared" si="49"/>
        <v>32.328552626157105</v>
      </c>
      <c r="Q344" s="14">
        <f t="shared" si="50"/>
        <v>7.5921439356994025</v>
      </c>
    </row>
    <row r="345" spans="1:17" s="3" customFormat="1" ht="40.5">
      <c r="A345" s="56" t="s">
        <v>1606</v>
      </c>
      <c r="B345" s="17" t="s">
        <v>356</v>
      </c>
      <c r="C345" s="18" t="s">
        <v>357</v>
      </c>
      <c r="D345" s="57">
        <v>1079427</v>
      </c>
      <c r="E345" s="14">
        <f t="shared" si="55"/>
        <v>2.1548603288280243E-2</v>
      </c>
      <c r="F345" s="13">
        <v>755635</v>
      </c>
      <c r="G345" s="14">
        <f t="shared" si="51"/>
        <v>2.0188622610841655E-2</v>
      </c>
      <c r="H345" s="13">
        <v>921392</v>
      </c>
      <c r="I345" s="14">
        <f t="shared" si="52"/>
        <v>2.2687256576584141E-2</v>
      </c>
      <c r="J345" s="15">
        <v>795145</v>
      </c>
      <c r="K345" s="16">
        <f t="shared" si="53"/>
        <v>2.2094548971156154E-2</v>
      </c>
      <c r="L345" s="15">
        <v>671414</v>
      </c>
      <c r="M345" s="16">
        <f t="shared" si="48"/>
        <v>2.4744328421507939E-2</v>
      </c>
      <c r="N345" s="14">
        <f t="shared" si="54"/>
        <v>42.850317944510245</v>
      </c>
      <c r="O345" s="14">
        <f t="shared" si="47"/>
        <v>-17.989845798530919</v>
      </c>
      <c r="P345" s="14">
        <f t="shared" si="49"/>
        <v>15.877229939193482</v>
      </c>
      <c r="Q345" s="14">
        <f t="shared" si="50"/>
        <v>18.428421212545466</v>
      </c>
    </row>
    <row r="346" spans="1:17" s="3" customFormat="1" ht="54">
      <c r="A346" s="56" t="s">
        <v>1607</v>
      </c>
      <c r="B346" s="17" t="s">
        <v>618</v>
      </c>
      <c r="C346" s="18" t="s">
        <v>619</v>
      </c>
      <c r="D346" s="57">
        <v>1076890</v>
      </c>
      <c r="E346" s="14">
        <f t="shared" si="55"/>
        <v>2.1497957152374465E-2</v>
      </c>
      <c r="F346" s="13">
        <v>951610</v>
      </c>
      <c r="G346" s="14">
        <f t="shared" si="51"/>
        <v>2.5424570278908501E-2</v>
      </c>
      <c r="H346" s="13">
        <v>765306</v>
      </c>
      <c r="I346" s="14">
        <f t="shared" si="52"/>
        <v>1.8843981260526794E-2</v>
      </c>
      <c r="J346" s="15">
        <v>601557</v>
      </c>
      <c r="K346" s="16">
        <f t="shared" si="53"/>
        <v>1.6715354552241143E-2</v>
      </c>
      <c r="L346" s="15">
        <v>720320</v>
      </c>
      <c r="M346" s="16">
        <f t="shared" si="48"/>
        <v>2.6546712830802753E-2</v>
      </c>
      <c r="N346" s="14">
        <f t="shared" si="54"/>
        <v>13.165057113733569</v>
      </c>
      <c r="O346" s="14">
        <f t="shared" si="47"/>
        <v>24.343726561662915</v>
      </c>
      <c r="P346" s="14">
        <f t="shared" si="49"/>
        <v>27.220861863464311</v>
      </c>
      <c r="Q346" s="14">
        <f t="shared" si="50"/>
        <v>-16.487533318525102</v>
      </c>
    </row>
    <row r="347" spans="1:17" s="3" customFormat="1" ht="27">
      <c r="A347" s="56" t="s">
        <v>1608</v>
      </c>
      <c r="B347" s="17" t="s">
        <v>1609</v>
      </c>
      <c r="C347" s="18" t="s">
        <v>1610</v>
      </c>
      <c r="D347" s="57">
        <v>1059015</v>
      </c>
      <c r="E347" s="14">
        <f t="shared" si="55"/>
        <v>2.1141118492809707E-2</v>
      </c>
      <c r="F347" s="13">
        <v>654042</v>
      </c>
      <c r="G347" s="14">
        <f t="shared" si="51"/>
        <v>1.7474319095383481E-2</v>
      </c>
      <c r="H347" s="13">
        <v>1266151</v>
      </c>
      <c r="I347" s="14">
        <f t="shared" si="52"/>
        <v>3.1176190591733582E-2</v>
      </c>
      <c r="J347" s="15">
        <v>1102001</v>
      </c>
      <c r="K347" s="16">
        <f t="shared" si="53"/>
        <v>3.0621100630404584E-2</v>
      </c>
      <c r="L347" s="15">
        <v>1165192</v>
      </c>
      <c r="M347" s="16">
        <f t="shared" si="48"/>
        <v>4.2942049945508556E-2</v>
      </c>
      <c r="N347" s="14">
        <f t="shared" si="54"/>
        <v>61.918500646747454</v>
      </c>
      <c r="O347" s="14">
        <f t="shared" si="47"/>
        <v>-48.344075864569078</v>
      </c>
      <c r="P347" s="14">
        <f t="shared" si="49"/>
        <v>14.895630766215275</v>
      </c>
      <c r="Q347" s="14">
        <f t="shared" si="50"/>
        <v>-5.4232263867242478</v>
      </c>
    </row>
    <row r="348" spans="1:17" s="3" customFormat="1" ht="27">
      <c r="A348" s="56" t="s">
        <v>1611</v>
      </c>
      <c r="B348" s="17" t="s">
        <v>1612</v>
      </c>
      <c r="C348" s="18" t="s">
        <v>1613</v>
      </c>
      <c r="D348" s="57">
        <v>1054742</v>
      </c>
      <c r="E348" s="14">
        <f t="shared" si="55"/>
        <v>2.1055816585547036E-2</v>
      </c>
      <c r="F348" s="13">
        <v>1174962</v>
      </c>
      <c r="G348" s="14">
        <f t="shared" si="51"/>
        <v>3.1391960933625007E-2</v>
      </c>
      <c r="H348" s="13">
        <v>720849</v>
      </c>
      <c r="I348" s="14">
        <f t="shared" si="52"/>
        <v>1.7749325168846811E-2</v>
      </c>
      <c r="J348" s="15">
        <v>1321457</v>
      </c>
      <c r="K348" s="16">
        <f t="shared" si="53"/>
        <v>3.6719084443437487E-2</v>
      </c>
      <c r="L348" s="15">
        <v>325798</v>
      </c>
      <c r="M348" s="16">
        <f t="shared" si="48"/>
        <v>1.2006977380677859E-2</v>
      </c>
      <c r="N348" s="14">
        <f t="shared" si="54"/>
        <v>-10.231820263123403</v>
      </c>
      <c r="O348" s="14">
        <f t="shared" ref="O348:O379" si="56">PRODUCT(F348-H348,100,1/H348)</f>
        <v>62.996966077500275</v>
      </c>
      <c r="P348" s="14">
        <f t="shared" si="49"/>
        <v>-45.450438417595123</v>
      </c>
      <c r="Q348" s="14">
        <f t="shared" si="50"/>
        <v>305.60623453796524</v>
      </c>
    </row>
    <row r="349" spans="1:17" s="3" customFormat="1">
      <c r="A349" s="56" t="s">
        <v>1614</v>
      </c>
      <c r="B349" s="17" t="s">
        <v>1615</v>
      </c>
      <c r="C349" s="18" t="s">
        <v>1616</v>
      </c>
      <c r="D349" s="57">
        <v>1052753</v>
      </c>
      <c r="E349" s="14">
        <f t="shared" si="55"/>
        <v>2.1016110174700921E-2</v>
      </c>
      <c r="F349" s="13">
        <v>620080</v>
      </c>
      <c r="G349" s="14">
        <f t="shared" si="51"/>
        <v>1.6566941854904409E-2</v>
      </c>
      <c r="H349" s="13">
        <v>529225</v>
      </c>
      <c r="I349" s="14">
        <f t="shared" si="52"/>
        <v>1.3031004568894392E-2</v>
      </c>
      <c r="J349" s="15">
        <v>585237</v>
      </c>
      <c r="K349" s="16">
        <f t="shared" si="53"/>
        <v>1.6261873691254446E-2</v>
      </c>
      <c r="L349" s="15">
        <v>820497</v>
      </c>
      <c r="M349" s="16">
        <f t="shared" si="48"/>
        <v>3.0238641489248066E-2</v>
      </c>
      <c r="N349" s="14">
        <f t="shared" si="54"/>
        <v>69.77696426267579</v>
      </c>
      <c r="O349" s="14">
        <f t="shared" si="56"/>
        <v>17.167556332372811</v>
      </c>
      <c r="P349" s="14">
        <f t="shared" si="49"/>
        <v>-9.5708234441773161</v>
      </c>
      <c r="Q349" s="14">
        <f t="shared" si="50"/>
        <v>-28.672865348685001</v>
      </c>
    </row>
    <row r="350" spans="1:17" s="3" customFormat="1">
      <c r="A350" s="56" t="s">
        <v>1617</v>
      </c>
      <c r="B350" s="17" t="s">
        <v>74</v>
      </c>
      <c r="C350" s="18" t="s">
        <v>75</v>
      </c>
      <c r="D350" s="57">
        <v>1047475</v>
      </c>
      <c r="E350" s="14">
        <f t="shared" si="55"/>
        <v>2.0910745450494893E-2</v>
      </c>
      <c r="F350" s="13">
        <v>208784</v>
      </c>
      <c r="G350" s="14">
        <f t="shared" si="51"/>
        <v>5.578171184741262E-3</v>
      </c>
      <c r="H350" s="13">
        <v>220402</v>
      </c>
      <c r="I350" s="14">
        <f t="shared" si="52"/>
        <v>5.4269157144758128E-3</v>
      </c>
      <c r="J350" s="15">
        <v>182110</v>
      </c>
      <c r="K350" s="16">
        <f t="shared" si="53"/>
        <v>5.0602573280813532E-3</v>
      </c>
      <c r="L350" s="15">
        <v>91856</v>
      </c>
      <c r="M350" s="16">
        <f t="shared" si="48"/>
        <v>3.3852660675619413E-3</v>
      </c>
      <c r="N350" s="14">
        <f t="shared" si="54"/>
        <v>401.70271668327075</v>
      </c>
      <c r="O350" s="14">
        <f t="shared" si="56"/>
        <v>-5.2712770301539917</v>
      </c>
      <c r="P350" s="14">
        <f t="shared" si="49"/>
        <v>21.026851902696173</v>
      </c>
      <c r="Q350" s="14">
        <f t="shared" si="50"/>
        <v>98.255965859606334</v>
      </c>
    </row>
    <row r="351" spans="1:17" s="3" customFormat="1">
      <c r="A351" s="56" t="s">
        <v>1618</v>
      </c>
      <c r="B351" s="17" t="s">
        <v>324</v>
      </c>
      <c r="C351" s="18" t="s">
        <v>325</v>
      </c>
      <c r="D351" s="57">
        <v>1039934</v>
      </c>
      <c r="E351" s="14">
        <f t="shared" si="55"/>
        <v>2.0760204452912913E-2</v>
      </c>
      <c r="F351" s="13">
        <v>2061357</v>
      </c>
      <c r="G351" s="14">
        <f t="shared" si="51"/>
        <v>5.5074154240098351E-2</v>
      </c>
      <c r="H351" s="13">
        <v>1931624</v>
      </c>
      <c r="I351" s="14">
        <f t="shared" si="52"/>
        <v>4.7562003248875363E-2</v>
      </c>
      <c r="J351" s="15">
        <v>1314104</v>
      </c>
      <c r="K351" s="16">
        <f t="shared" si="53"/>
        <v>3.6514767974636313E-2</v>
      </c>
      <c r="L351" s="15">
        <v>3120716</v>
      </c>
      <c r="M351" s="16">
        <f t="shared" si="48"/>
        <v>0.11501103881398746</v>
      </c>
      <c r="N351" s="14">
        <f t="shared" si="54"/>
        <v>-49.550999657022047</v>
      </c>
      <c r="O351" s="14">
        <f t="shared" si="56"/>
        <v>6.716265691459621</v>
      </c>
      <c r="P351" s="14">
        <f t="shared" si="49"/>
        <v>46.991714506614393</v>
      </c>
      <c r="Q351" s="14">
        <f t="shared" si="50"/>
        <v>-57.890945539421082</v>
      </c>
    </row>
    <row r="352" spans="1:17" s="3" customFormat="1">
      <c r="A352" s="56" t="s">
        <v>1619</v>
      </c>
      <c r="B352" s="17" t="s">
        <v>783</v>
      </c>
      <c r="C352" s="18" t="s">
        <v>784</v>
      </c>
      <c r="D352" s="57">
        <v>1028970</v>
      </c>
      <c r="E352" s="14">
        <f t="shared" si="55"/>
        <v>2.0541330099711905E-2</v>
      </c>
      <c r="F352" s="13">
        <v>1047656</v>
      </c>
      <c r="G352" s="14">
        <f t="shared" si="51"/>
        <v>2.7990672229295788E-2</v>
      </c>
      <c r="H352" s="13">
        <v>670944</v>
      </c>
      <c r="I352" s="14">
        <f t="shared" si="52"/>
        <v>1.6520524029424687E-2</v>
      </c>
      <c r="J352" s="15">
        <v>568661</v>
      </c>
      <c r="K352" s="16">
        <f t="shared" si="53"/>
        <v>1.5801279404997367E-2</v>
      </c>
      <c r="L352" s="15">
        <v>780111</v>
      </c>
      <c r="M352" s="16">
        <f t="shared" si="48"/>
        <v>2.8750253627763171E-2</v>
      </c>
      <c r="N352" s="14">
        <f t="shared" si="54"/>
        <v>-1.7836007239017386</v>
      </c>
      <c r="O352" s="14">
        <f t="shared" si="56"/>
        <v>56.146563647636761</v>
      </c>
      <c r="P352" s="14">
        <f t="shared" si="49"/>
        <v>17.986638788311488</v>
      </c>
      <c r="Q352" s="14">
        <f t="shared" si="50"/>
        <v>-27.105117092311225</v>
      </c>
    </row>
    <row r="353" spans="1:17" s="3" customFormat="1" ht="54">
      <c r="A353" s="56" t="s">
        <v>1620</v>
      </c>
      <c r="B353" s="17" t="s">
        <v>554</v>
      </c>
      <c r="C353" s="18" t="s">
        <v>555</v>
      </c>
      <c r="D353" s="57">
        <v>1026199</v>
      </c>
      <c r="E353" s="14">
        <f t="shared" si="55"/>
        <v>2.0486012621353644E-2</v>
      </c>
      <c r="F353" s="13">
        <v>886565</v>
      </c>
      <c r="G353" s="14">
        <f t="shared" si="51"/>
        <v>2.3686735268986785E-2</v>
      </c>
      <c r="H353" s="13">
        <v>832140</v>
      </c>
      <c r="I353" s="14">
        <f t="shared" si="52"/>
        <v>2.0489621884755595E-2</v>
      </c>
      <c r="J353" s="15">
        <v>722409</v>
      </c>
      <c r="K353" s="16">
        <f t="shared" si="53"/>
        <v>2.0073447016209556E-2</v>
      </c>
      <c r="L353" s="15">
        <v>516825</v>
      </c>
      <c r="M353" s="16">
        <f t="shared" si="48"/>
        <v>1.9047096927448402E-2</v>
      </c>
      <c r="N353" s="14">
        <f t="shared" si="54"/>
        <v>15.750001409936104</v>
      </c>
      <c r="O353" s="14">
        <f t="shared" si="56"/>
        <v>6.5403658038310857</v>
      </c>
      <c r="P353" s="14">
        <f t="shared" si="49"/>
        <v>15.189594814018099</v>
      </c>
      <c r="Q353" s="14">
        <f t="shared" si="50"/>
        <v>39.778261500507909</v>
      </c>
    </row>
    <row r="354" spans="1:17" s="3" customFormat="1" ht="40.5">
      <c r="A354" s="56" t="s">
        <v>1621</v>
      </c>
      <c r="B354" s="17" t="s">
        <v>714</v>
      </c>
      <c r="C354" s="18" t="s">
        <v>715</v>
      </c>
      <c r="D354" s="57">
        <v>1024354</v>
      </c>
      <c r="E354" s="14">
        <f t="shared" si="55"/>
        <v>2.0449180882785981E-2</v>
      </c>
      <c r="F354" s="13">
        <v>648126</v>
      </c>
      <c r="G354" s="14">
        <f t="shared" si="51"/>
        <v>1.7316258799915777E-2</v>
      </c>
      <c r="H354" s="13">
        <v>1532093</v>
      </c>
      <c r="I354" s="14">
        <f t="shared" si="52"/>
        <v>3.7724428896917413E-2</v>
      </c>
      <c r="J354" s="15">
        <v>706986</v>
      </c>
      <c r="K354" s="16">
        <f t="shared" si="53"/>
        <v>1.9644890930486648E-2</v>
      </c>
      <c r="L354" s="15">
        <v>912248</v>
      </c>
      <c r="M354" s="16">
        <f t="shared" si="48"/>
        <v>3.3620037881044743E-2</v>
      </c>
      <c r="N354" s="14">
        <f t="shared" si="54"/>
        <v>58.048589317509254</v>
      </c>
      <c r="O354" s="14">
        <f t="shared" si="56"/>
        <v>-57.696693346944343</v>
      </c>
      <c r="P354" s="14">
        <f t="shared" si="49"/>
        <v>116.70768586648109</v>
      </c>
      <c r="Q354" s="14">
        <f t="shared" si="50"/>
        <v>-22.500679639747084</v>
      </c>
    </row>
    <row r="355" spans="1:17" s="3" customFormat="1" ht="54">
      <c r="A355" s="56" t="s">
        <v>1622</v>
      </c>
      <c r="B355" s="17" t="s">
        <v>1623</v>
      </c>
      <c r="C355" s="18" t="s">
        <v>1624</v>
      </c>
      <c r="D355" s="57">
        <v>1007810</v>
      </c>
      <c r="E355" s="14">
        <f t="shared" si="55"/>
        <v>2.0118912978794964E-2</v>
      </c>
      <c r="F355" s="13">
        <v>656136</v>
      </c>
      <c r="G355" s="14">
        <f t="shared" si="51"/>
        <v>1.7530265386578439E-2</v>
      </c>
      <c r="H355" s="13">
        <v>653562</v>
      </c>
      <c r="I355" s="14">
        <f t="shared" si="52"/>
        <v>1.6092530413445619E-2</v>
      </c>
      <c r="J355" s="15">
        <v>442720</v>
      </c>
      <c r="K355" s="16">
        <f t="shared" si="53"/>
        <v>1.2301779826962697E-2</v>
      </c>
      <c r="L355" s="15">
        <v>325631</v>
      </c>
      <c r="M355" s="16">
        <f t="shared" si="48"/>
        <v>1.2000822753508346E-2</v>
      </c>
      <c r="N355" s="14">
        <f t="shared" si="54"/>
        <v>53.597729738956559</v>
      </c>
      <c r="O355" s="14">
        <f t="shared" si="56"/>
        <v>0.39384174722520587</v>
      </c>
      <c r="P355" s="14">
        <f t="shared" si="49"/>
        <v>47.62423202023853</v>
      </c>
      <c r="Q355" s="14">
        <f t="shared" si="50"/>
        <v>35.957571607125857</v>
      </c>
    </row>
    <row r="356" spans="1:17" s="3" customFormat="1" ht="27">
      <c r="A356" s="56" t="s">
        <v>1625</v>
      </c>
      <c r="B356" s="17" t="s">
        <v>692</v>
      </c>
      <c r="C356" s="18" t="s">
        <v>693</v>
      </c>
      <c r="D356" s="57">
        <v>997499</v>
      </c>
      <c r="E356" s="14">
        <f t="shared" si="55"/>
        <v>1.9913074465856658E-2</v>
      </c>
      <c r="F356" s="13">
        <v>525467</v>
      </c>
      <c r="G356" s="14">
        <f t="shared" si="51"/>
        <v>1.4039125976762764E-2</v>
      </c>
      <c r="H356" s="13">
        <v>1256246</v>
      </c>
      <c r="I356" s="14">
        <f t="shared" si="52"/>
        <v>3.0932301697114282E-2</v>
      </c>
      <c r="J356" s="15">
        <v>427450</v>
      </c>
      <c r="K356" s="16">
        <f t="shared" si="53"/>
        <v>1.1877475124311539E-2</v>
      </c>
      <c r="L356" s="15">
        <v>886138</v>
      </c>
      <c r="M356" s="16">
        <f t="shared" si="48"/>
        <v>3.2657778507415997E-2</v>
      </c>
      <c r="N356" s="14">
        <f t="shared" si="54"/>
        <v>89.830950373667619</v>
      </c>
      <c r="O356" s="14">
        <f t="shared" si="56"/>
        <v>-58.17164790972469</v>
      </c>
      <c r="P356" s="14">
        <f t="shared" si="49"/>
        <v>193.89308691074982</v>
      </c>
      <c r="Q356" s="14">
        <f t="shared" si="50"/>
        <v>-51.762592282466159</v>
      </c>
    </row>
    <row r="357" spans="1:17" s="3" customFormat="1" ht="27">
      <c r="A357" s="56" t="s">
        <v>1626</v>
      </c>
      <c r="B357" s="17" t="s">
        <v>684</v>
      </c>
      <c r="C357" s="18" t="s">
        <v>685</v>
      </c>
      <c r="D357" s="57">
        <v>995280</v>
      </c>
      <c r="E357" s="14">
        <f t="shared" si="55"/>
        <v>1.9868776564565795E-2</v>
      </c>
      <c r="F357" s="13">
        <v>906760</v>
      </c>
      <c r="G357" s="14">
        <f t="shared" si="51"/>
        <v>2.4226293698156886E-2</v>
      </c>
      <c r="H357" s="13">
        <v>611363</v>
      </c>
      <c r="I357" s="14">
        <f t="shared" si="52"/>
        <v>1.5053472617984757E-2</v>
      </c>
      <c r="J357" s="15">
        <v>619387</v>
      </c>
      <c r="K357" s="16">
        <f t="shared" si="53"/>
        <v>1.7210793507596096E-2</v>
      </c>
      <c r="L357" s="15">
        <v>1058645</v>
      </c>
      <c r="M357" s="16">
        <f t="shared" si="48"/>
        <v>3.901536095730395E-2</v>
      </c>
      <c r="N357" s="14">
        <f t="shared" si="54"/>
        <v>9.7622303586395507</v>
      </c>
      <c r="O357" s="14">
        <f t="shared" si="56"/>
        <v>48.317775200658204</v>
      </c>
      <c r="P357" s="14">
        <f t="shared" si="49"/>
        <v>-1.2954743964597255</v>
      </c>
      <c r="Q357" s="14">
        <f t="shared" si="50"/>
        <v>-41.492473869899726</v>
      </c>
    </row>
    <row r="358" spans="1:17" s="3" customFormat="1" ht="54">
      <c r="A358" s="56" t="s">
        <v>1627</v>
      </c>
      <c r="B358" s="17" t="s">
        <v>1628</v>
      </c>
      <c r="C358" s="18" t="s">
        <v>1629</v>
      </c>
      <c r="D358" s="57">
        <v>994000</v>
      </c>
      <c r="E358" s="14">
        <f t="shared" si="55"/>
        <v>1.9843223922090668E-2</v>
      </c>
      <c r="F358" s="13">
        <v>687645</v>
      </c>
      <c r="G358" s="14">
        <f t="shared" si="51"/>
        <v>1.8372104779731231E-2</v>
      </c>
      <c r="H358" s="13">
        <v>982063</v>
      </c>
      <c r="I358" s="14">
        <f t="shared" si="52"/>
        <v>2.4181146846694947E-2</v>
      </c>
      <c r="J358" s="15">
        <v>851563</v>
      </c>
      <c r="K358" s="16">
        <f t="shared" si="53"/>
        <v>2.3662225638750981E-2</v>
      </c>
      <c r="L358" s="15">
        <v>488461</v>
      </c>
      <c r="M358" s="16">
        <f t="shared" si="48"/>
        <v>1.8001768514058672E-2</v>
      </c>
      <c r="N358" s="14">
        <f t="shared" si="54"/>
        <v>44.551330992008957</v>
      </c>
      <c r="O358" s="14">
        <f t="shared" si="56"/>
        <v>-29.97954306393785</v>
      </c>
      <c r="P358" s="14">
        <f t="shared" si="49"/>
        <v>15.324761644176649</v>
      </c>
      <c r="Q358" s="14">
        <f t="shared" si="50"/>
        <v>74.335924464798623</v>
      </c>
    </row>
    <row r="359" spans="1:17" s="3" customFormat="1" ht="27">
      <c r="A359" s="56" t="s">
        <v>1630</v>
      </c>
      <c r="B359" s="17" t="s">
        <v>712</v>
      </c>
      <c r="C359" s="18" t="s">
        <v>713</v>
      </c>
      <c r="D359" s="57">
        <v>991910</v>
      </c>
      <c r="E359" s="14">
        <f t="shared" si="55"/>
        <v>1.980150124804925E-2</v>
      </c>
      <c r="F359" s="13">
        <v>431168</v>
      </c>
      <c r="G359" s="14">
        <f t="shared" si="51"/>
        <v>1.1519699370557709E-2</v>
      </c>
      <c r="H359" s="13">
        <v>554817</v>
      </c>
      <c r="I359" s="14">
        <f t="shared" si="52"/>
        <v>1.3661151423119241E-2</v>
      </c>
      <c r="J359" s="15">
        <v>533166</v>
      </c>
      <c r="K359" s="16">
        <f t="shared" si="53"/>
        <v>1.481498631916876E-2</v>
      </c>
      <c r="L359" s="15">
        <v>557358</v>
      </c>
      <c r="M359" s="16">
        <f t="shared" si="48"/>
        <v>2.0540902335004666E-2</v>
      </c>
      <c r="N359" s="14">
        <f t="shared" si="54"/>
        <v>130.05185913611399</v>
      </c>
      <c r="O359" s="14">
        <f t="shared" si="56"/>
        <v>-22.286447603444021</v>
      </c>
      <c r="P359" s="14">
        <f t="shared" si="49"/>
        <v>4.0608365874793213</v>
      </c>
      <c r="Q359" s="14">
        <f t="shared" si="50"/>
        <v>-4.3404777539750032</v>
      </c>
    </row>
    <row r="360" spans="1:17" s="3" customFormat="1" ht="27">
      <c r="A360" s="56" t="s">
        <v>1631</v>
      </c>
      <c r="B360" s="17" t="s">
        <v>1632</v>
      </c>
      <c r="C360" s="18" t="s">
        <v>1633</v>
      </c>
      <c r="D360" s="57">
        <v>989453</v>
      </c>
      <c r="E360" s="14">
        <f t="shared" si="55"/>
        <v>1.9752452152298167E-2</v>
      </c>
      <c r="F360" s="13">
        <v>734817</v>
      </c>
      <c r="G360" s="14">
        <f t="shared" si="51"/>
        <v>1.9632419224931124E-2</v>
      </c>
      <c r="H360" s="13">
        <v>555862</v>
      </c>
      <c r="I360" s="14">
        <f t="shared" si="52"/>
        <v>1.3686882255514714E-2</v>
      </c>
      <c r="J360" s="15">
        <v>555640</v>
      </c>
      <c r="K360" s="16">
        <f t="shared" si="53"/>
        <v>1.5439467254819192E-2</v>
      </c>
      <c r="L360" s="15">
        <v>921525</v>
      </c>
      <c r="M360" s="16">
        <f t="shared" si="48"/>
        <v>3.3961932948419461E-2</v>
      </c>
      <c r="N360" s="14">
        <f t="shared" si="54"/>
        <v>34.652981626717946</v>
      </c>
      <c r="O360" s="14">
        <f t="shared" si="56"/>
        <v>32.194141711431975</v>
      </c>
      <c r="P360" s="14">
        <f t="shared" si="49"/>
        <v>3.9953927003095531E-2</v>
      </c>
      <c r="Q360" s="14">
        <f t="shared" si="50"/>
        <v>-39.704294511814652</v>
      </c>
    </row>
    <row r="361" spans="1:17" s="3" customFormat="1">
      <c r="A361" s="56" t="s">
        <v>1634</v>
      </c>
      <c r="B361" s="17" t="s">
        <v>190</v>
      </c>
      <c r="C361" s="18" t="s">
        <v>191</v>
      </c>
      <c r="D361" s="57">
        <v>971738</v>
      </c>
      <c r="E361" s="14">
        <f t="shared" si="55"/>
        <v>1.9398807573042798E-2</v>
      </c>
      <c r="F361" s="13">
        <v>926346</v>
      </c>
      <c r="G361" s="14">
        <f t="shared" si="51"/>
        <v>2.4749581214558249E-2</v>
      </c>
      <c r="H361" s="13">
        <v>692004</v>
      </c>
      <c r="I361" s="14">
        <f t="shared" si="52"/>
        <v>1.7039080326313374E-2</v>
      </c>
      <c r="J361" s="15">
        <v>794583</v>
      </c>
      <c r="K361" s="16">
        <f t="shared" si="53"/>
        <v>2.2078932779742277E-2</v>
      </c>
      <c r="L361" s="15">
        <v>648088</v>
      </c>
      <c r="M361" s="16">
        <f t="shared" si="48"/>
        <v>2.3884670736741023E-2</v>
      </c>
      <c r="N361" s="14">
        <f t="shared" si="54"/>
        <v>4.9001129167719188</v>
      </c>
      <c r="O361" s="14">
        <f t="shared" si="56"/>
        <v>33.864255119912599</v>
      </c>
      <c r="P361" s="14">
        <f t="shared" si="49"/>
        <v>-12.90979041837039</v>
      </c>
      <c r="Q361" s="14">
        <f t="shared" si="50"/>
        <v>22.60418338250361</v>
      </c>
    </row>
    <row r="362" spans="1:17" s="3" customFormat="1" ht="40.5">
      <c r="A362" s="56" t="s">
        <v>1635</v>
      </c>
      <c r="B362" s="17" t="s">
        <v>1636</v>
      </c>
      <c r="C362" s="18" t="s">
        <v>1637</v>
      </c>
      <c r="D362" s="57">
        <v>965709</v>
      </c>
      <c r="E362" s="14">
        <f t="shared" si="55"/>
        <v>1.9278450634384565E-2</v>
      </c>
      <c r="F362" s="13">
        <v>865265</v>
      </c>
      <c r="G362" s="14">
        <f t="shared" si="51"/>
        <v>2.3117654083479329E-2</v>
      </c>
      <c r="H362" s="13">
        <v>1057630</v>
      </c>
      <c r="I362" s="14">
        <f t="shared" si="52"/>
        <v>2.6041818436770326E-2</v>
      </c>
      <c r="J362" s="15">
        <v>838355</v>
      </c>
      <c r="K362" s="16">
        <f t="shared" si="53"/>
        <v>2.3295217353707334E-2</v>
      </c>
      <c r="L362" s="15">
        <v>768560</v>
      </c>
      <c r="M362" s="16">
        <f t="shared" si="48"/>
        <v>2.8324552439529325E-2</v>
      </c>
      <c r="N362" s="14">
        <f t="shared" si="54"/>
        <v>11.608466770295806</v>
      </c>
      <c r="O362" s="14">
        <f t="shared" si="56"/>
        <v>-18.188307820315234</v>
      </c>
      <c r="P362" s="14">
        <f t="shared" si="49"/>
        <v>26.15538763411681</v>
      </c>
      <c r="Q362" s="14">
        <f t="shared" si="50"/>
        <v>9.0812688664515449</v>
      </c>
    </row>
    <row r="363" spans="1:17" s="3" customFormat="1">
      <c r="A363" s="56" t="s">
        <v>1638</v>
      </c>
      <c r="B363" s="17" t="s">
        <v>1639</v>
      </c>
      <c r="C363" s="18" t="s">
        <v>1640</v>
      </c>
      <c r="D363" s="57">
        <v>957250</v>
      </c>
      <c r="E363" s="14">
        <f t="shared" si="55"/>
        <v>1.9109583601027456E-2</v>
      </c>
      <c r="F363" s="13">
        <v>5109</v>
      </c>
      <c r="G363" s="14">
        <f t="shared" si="51"/>
        <v>1.3649933224214072E-4</v>
      </c>
      <c r="H363" s="13">
        <v>4753</v>
      </c>
      <c r="I363" s="14">
        <f t="shared" si="52"/>
        <v>1.1703219748869582E-4</v>
      </c>
      <c r="J363" s="15">
        <v>479</v>
      </c>
      <c r="K363" s="16">
        <f t="shared" si="53"/>
        <v>1.3309885564499304E-5</v>
      </c>
      <c r="L363" s="15">
        <v>28395</v>
      </c>
      <c r="M363" s="16">
        <f t="shared" si="48"/>
        <v>1.0464708890918538E-3</v>
      </c>
      <c r="N363" s="14">
        <f t="shared" si="54"/>
        <v>18636.543354863967</v>
      </c>
      <c r="O363" s="14">
        <f t="shared" si="56"/>
        <v>7.4900063118030715</v>
      </c>
      <c r="P363" s="14">
        <f t="shared" si="49"/>
        <v>892.27557411273483</v>
      </c>
      <c r="Q363" s="14">
        <f t="shared" si="50"/>
        <v>-98.313083289311507</v>
      </c>
    </row>
    <row r="364" spans="1:17" s="3" customFormat="1" ht="27">
      <c r="A364" s="56" t="s">
        <v>1641</v>
      </c>
      <c r="B364" s="17" t="s">
        <v>440</v>
      </c>
      <c r="C364" s="18" t="s">
        <v>441</v>
      </c>
      <c r="D364" s="57">
        <v>937883</v>
      </c>
      <c r="E364" s="14">
        <f t="shared" si="55"/>
        <v>1.8722960142577627E-2</v>
      </c>
      <c r="F364" s="13">
        <v>1437287</v>
      </c>
      <c r="G364" s="14">
        <f t="shared" si="51"/>
        <v>3.8400609853260853E-2</v>
      </c>
      <c r="H364" s="13">
        <v>1246685</v>
      </c>
      <c r="I364" s="14">
        <f t="shared" si="52"/>
        <v>3.0696883047800286E-2</v>
      </c>
      <c r="J364" s="15">
        <v>667211</v>
      </c>
      <c r="K364" s="16">
        <f t="shared" si="53"/>
        <v>1.8539670265918882E-2</v>
      </c>
      <c r="L364" s="15">
        <v>536995</v>
      </c>
      <c r="M364" s="16">
        <f t="shared" si="48"/>
        <v>1.9790443214927983E-2</v>
      </c>
      <c r="N364" s="14">
        <f t="shared" si="54"/>
        <v>-34.74629632077658</v>
      </c>
      <c r="O364" s="14">
        <f t="shared" si="56"/>
        <v>15.288705647376844</v>
      </c>
      <c r="P364" s="14">
        <f t="shared" si="49"/>
        <v>86.850186822459463</v>
      </c>
      <c r="Q364" s="14">
        <f t="shared" si="50"/>
        <v>24.249015353960463</v>
      </c>
    </row>
    <row r="365" spans="1:17" s="3" customFormat="1" ht="27">
      <c r="A365" s="56" t="s">
        <v>1642</v>
      </c>
      <c r="B365" s="17" t="s">
        <v>1643</v>
      </c>
      <c r="C365" s="18" t="s">
        <v>1644</v>
      </c>
      <c r="D365" s="57">
        <v>931292</v>
      </c>
      <c r="E365" s="14">
        <f t="shared" si="55"/>
        <v>1.8591383996832658E-2</v>
      </c>
      <c r="F365" s="13">
        <v>2971083</v>
      </c>
      <c r="G365" s="14">
        <f t="shared" si="51"/>
        <v>7.9379691825401485E-2</v>
      </c>
      <c r="H365" s="13">
        <v>1453395</v>
      </c>
      <c r="I365" s="14">
        <f t="shared" si="52"/>
        <v>3.5786663300880088E-2</v>
      </c>
      <c r="J365" s="15">
        <v>1837938</v>
      </c>
      <c r="K365" s="16">
        <f t="shared" si="53"/>
        <v>5.1070447713245766E-2</v>
      </c>
      <c r="L365" s="15">
        <v>1619842</v>
      </c>
      <c r="M365" s="16">
        <f t="shared" si="48"/>
        <v>5.9697746009097614E-2</v>
      </c>
      <c r="N365" s="14">
        <f t="shared" si="54"/>
        <v>-68.654796920853443</v>
      </c>
      <c r="O365" s="14">
        <f t="shared" si="56"/>
        <v>104.423642574799</v>
      </c>
      <c r="P365" s="14">
        <f t="shared" si="49"/>
        <v>-20.922522957792918</v>
      </c>
      <c r="Q365" s="14">
        <f t="shared" si="50"/>
        <v>13.464029207786933</v>
      </c>
    </row>
    <row r="366" spans="1:17" s="3" customFormat="1">
      <c r="A366" s="56" t="s">
        <v>1645</v>
      </c>
      <c r="B366" s="17" t="s">
        <v>1065</v>
      </c>
      <c r="C366" s="18" t="s">
        <v>1066</v>
      </c>
      <c r="D366" s="57">
        <v>928967</v>
      </c>
      <c r="E366" s="14">
        <f t="shared" si="55"/>
        <v>1.8544970017336824E-2</v>
      </c>
      <c r="F366" s="13">
        <v>1370515</v>
      </c>
      <c r="G366" s="14">
        <f t="shared" si="51"/>
        <v>3.6616633847687902E-2</v>
      </c>
      <c r="H366" s="13">
        <v>412427</v>
      </c>
      <c r="I366" s="14">
        <f t="shared" si="52"/>
        <v>1.0155110059682381E-2</v>
      </c>
      <c r="J366" s="15">
        <v>531129</v>
      </c>
      <c r="K366" s="16">
        <f t="shared" si="53"/>
        <v>1.475838457199781E-2</v>
      </c>
      <c r="L366" s="30"/>
      <c r="M366" s="16"/>
      <c r="N366" s="14">
        <f t="shared" si="54"/>
        <v>-32.217669999963519</v>
      </c>
      <c r="O366" s="14">
        <f t="shared" si="56"/>
        <v>232.30486849794025</v>
      </c>
      <c r="P366" s="14">
        <f t="shared" si="49"/>
        <v>-22.348996194898039</v>
      </c>
      <c r="Q366" s="14"/>
    </row>
    <row r="367" spans="1:17" s="3" customFormat="1" ht="54">
      <c r="A367" s="56" t="s">
        <v>1646</v>
      </c>
      <c r="B367" s="17" t="s">
        <v>1647</v>
      </c>
      <c r="C367" s="18" t="s">
        <v>1648</v>
      </c>
      <c r="D367" s="57">
        <v>928308</v>
      </c>
      <c r="E367" s="14">
        <f t="shared" si="55"/>
        <v>1.853181439906252E-2</v>
      </c>
      <c r="F367" s="13">
        <v>455319</v>
      </c>
      <c r="G367" s="14">
        <f t="shared" si="51"/>
        <v>1.2164951939158206E-2</v>
      </c>
      <c r="H367" s="13">
        <v>600316</v>
      </c>
      <c r="I367" s="14">
        <f t="shared" si="52"/>
        <v>1.4781464478776336E-2</v>
      </c>
      <c r="J367" s="15">
        <v>386990</v>
      </c>
      <c r="K367" s="16">
        <f t="shared" si="53"/>
        <v>1.0753220489782016E-2</v>
      </c>
      <c r="L367" s="15">
        <v>350871</v>
      </c>
      <c r="M367" s="16">
        <f t="shared" ref="M367:M372" si="57">PRODUCT(L367,100,1/2713405628)</f>
        <v>1.2931019099367771E-2</v>
      </c>
      <c r="N367" s="14">
        <f t="shared" si="54"/>
        <v>103.8807956619425</v>
      </c>
      <c r="O367" s="14">
        <f t="shared" si="56"/>
        <v>-24.153445851851359</v>
      </c>
      <c r="P367" s="14">
        <f t="shared" si="49"/>
        <v>55.124421819685267</v>
      </c>
      <c r="Q367" s="14">
        <f t="shared" ref="Q367:Q372" si="58">PRODUCT(J367-L367,100,1/L367)</f>
        <v>10.294096690806594</v>
      </c>
    </row>
    <row r="368" spans="1:17" s="3" customFormat="1" ht="40.5">
      <c r="A368" s="56" t="s">
        <v>1649</v>
      </c>
      <c r="B368" s="17" t="s">
        <v>484</v>
      </c>
      <c r="C368" s="18" t="s">
        <v>485</v>
      </c>
      <c r="D368" s="57">
        <v>925552</v>
      </c>
      <c r="E368" s="14">
        <f t="shared" si="55"/>
        <v>1.847679636573326E-2</v>
      </c>
      <c r="F368" s="13">
        <v>510264</v>
      </c>
      <c r="G368" s="14">
        <f t="shared" si="51"/>
        <v>1.3632940940928498E-2</v>
      </c>
      <c r="H368" s="13">
        <v>1065837</v>
      </c>
      <c r="I368" s="14">
        <f t="shared" si="52"/>
        <v>2.6243897806597749E-2</v>
      </c>
      <c r="J368" s="15">
        <v>845762</v>
      </c>
      <c r="K368" s="16">
        <f t="shared" si="53"/>
        <v>2.3501034310651481E-2</v>
      </c>
      <c r="L368" s="15">
        <v>671531</v>
      </c>
      <c r="M368" s="16">
        <f t="shared" si="57"/>
        <v>2.4748640345932091E-2</v>
      </c>
      <c r="N368" s="14">
        <f t="shared" si="54"/>
        <v>81.386889923647374</v>
      </c>
      <c r="O368" s="14">
        <f t="shared" si="56"/>
        <v>-52.125512625288856</v>
      </c>
      <c r="P368" s="14">
        <f t="shared" si="49"/>
        <v>26.020913684937369</v>
      </c>
      <c r="Q368" s="14">
        <f t="shared" si="58"/>
        <v>25.945339827945396</v>
      </c>
    </row>
    <row r="369" spans="1:17" s="3" customFormat="1" ht="54">
      <c r="A369" s="56" t="s">
        <v>1650</v>
      </c>
      <c r="B369" s="17" t="s">
        <v>1651</v>
      </c>
      <c r="C369" s="18" t="s">
        <v>1652</v>
      </c>
      <c r="D369" s="57">
        <v>904853</v>
      </c>
      <c r="E369" s="14">
        <f t="shared" si="55"/>
        <v>1.8063582188707752E-2</v>
      </c>
      <c r="F369" s="13">
        <v>1256409</v>
      </c>
      <c r="G369" s="14">
        <f t="shared" si="51"/>
        <v>3.3568015173814011E-2</v>
      </c>
      <c r="H369" s="13">
        <v>1260919</v>
      </c>
      <c r="I369" s="14">
        <f t="shared" si="52"/>
        <v>3.1047364070113371E-2</v>
      </c>
      <c r="J369" s="15">
        <v>560798</v>
      </c>
      <c r="K369" s="16">
        <f t="shared" si="53"/>
        <v>1.5582791659290355E-2</v>
      </c>
      <c r="L369" s="15">
        <v>354148</v>
      </c>
      <c r="M369" s="16">
        <f t="shared" si="57"/>
        <v>1.3051789837298886E-2</v>
      </c>
      <c r="N369" s="14">
        <f t="shared" si="54"/>
        <v>-27.981015736117776</v>
      </c>
      <c r="O369" s="14">
        <f t="shared" si="56"/>
        <v>-0.35767563182091794</v>
      </c>
      <c r="P369" s="14">
        <f t="shared" si="49"/>
        <v>124.84370486342677</v>
      </c>
      <c r="Q369" s="14">
        <f t="shared" si="58"/>
        <v>58.351310751437254</v>
      </c>
    </row>
    <row r="370" spans="1:17" s="3" customFormat="1" ht="54">
      <c r="A370" s="56" t="s">
        <v>1653</v>
      </c>
      <c r="B370" s="17" t="s">
        <v>336</v>
      </c>
      <c r="C370" s="18" t="s">
        <v>337</v>
      </c>
      <c r="D370" s="57">
        <v>902299</v>
      </c>
      <c r="E370" s="14">
        <f t="shared" si="55"/>
        <v>1.8012596681769102E-2</v>
      </c>
      <c r="F370" s="13">
        <v>854259</v>
      </c>
      <c r="G370" s="14">
        <f t="shared" si="51"/>
        <v>2.2823602086873927E-2</v>
      </c>
      <c r="H370" s="13">
        <v>611125</v>
      </c>
      <c r="I370" s="14">
        <f t="shared" si="52"/>
        <v>1.504761239012818E-2</v>
      </c>
      <c r="J370" s="15">
        <v>271107</v>
      </c>
      <c r="K370" s="16">
        <f t="shared" si="53"/>
        <v>7.5332007217843687E-3</v>
      </c>
      <c r="L370" s="15">
        <v>157326</v>
      </c>
      <c r="M370" s="16">
        <f t="shared" si="57"/>
        <v>5.798101042340729E-3</v>
      </c>
      <c r="N370" s="14">
        <f t="shared" si="54"/>
        <v>5.6235872258881674</v>
      </c>
      <c r="O370" s="14">
        <f t="shared" si="56"/>
        <v>39.78465943955819</v>
      </c>
      <c r="P370" s="14">
        <f t="shared" si="49"/>
        <v>125.41837724588447</v>
      </c>
      <c r="Q370" s="14">
        <f t="shared" si="58"/>
        <v>72.32180313489188</v>
      </c>
    </row>
    <row r="371" spans="1:17" s="3" customFormat="1">
      <c r="A371" s="56" t="s">
        <v>1654</v>
      </c>
      <c r="B371" s="17" t="s">
        <v>1655</v>
      </c>
      <c r="C371" s="18" t="s">
        <v>1656</v>
      </c>
      <c r="D371" s="57">
        <v>898924</v>
      </c>
      <c r="E371" s="14">
        <f t="shared" si="55"/>
        <v>1.794522155024289E-2</v>
      </c>
      <c r="F371" s="13">
        <v>318130</v>
      </c>
      <c r="G371" s="14">
        <f t="shared" si="51"/>
        <v>8.4996149082388391E-3</v>
      </c>
      <c r="H371" s="13">
        <v>566498</v>
      </c>
      <c r="I371" s="14">
        <f t="shared" si="52"/>
        <v>1.3948770421407786E-2</v>
      </c>
      <c r="J371" s="15">
        <v>315575</v>
      </c>
      <c r="K371" s="16">
        <f t="shared" si="53"/>
        <v>8.768824920703272E-3</v>
      </c>
      <c r="L371" s="15">
        <v>400775</v>
      </c>
      <c r="M371" s="16">
        <f t="shared" si="57"/>
        <v>1.4770183855460035E-2</v>
      </c>
      <c r="N371" s="14">
        <f t="shared" si="54"/>
        <v>182.56498915537674</v>
      </c>
      <c r="O371" s="14">
        <f t="shared" si="56"/>
        <v>-43.842696708549724</v>
      </c>
      <c r="P371" s="14">
        <f t="shared" si="49"/>
        <v>79.512952546938124</v>
      </c>
      <c r="Q371" s="14">
        <f t="shared" si="58"/>
        <v>-21.258811053583681</v>
      </c>
    </row>
    <row r="372" spans="1:17" s="3" customFormat="1" ht="27">
      <c r="A372" s="56" t="s">
        <v>1657</v>
      </c>
      <c r="B372" s="17" t="s">
        <v>1658</v>
      </c>
      <c r="C372" s="18" t="s">
        <v>1659</v>
      </c>
      <c r="D372" s="57">
        <v>898583</v>
      </c>
      <c r="E372" s="14">
        <f t="shared" si="55"/>
        <v>1.79384141665835E-2</v>
      </c>
      <c r="F372" s="13">
        <v>715801</v>
      </c>
      <c r="G372" s="14">
        <f t="shared" si="51"/>
        <v>1.9124360641663059E-2</v>
      </c>
      <c r="H372" s="13">
        <v>1197988</v>
      </c>
      <c r="I372" s="14">
        <f t="shared" si="52"/>
        <v>2.9497826258171204E-2</v>
      </c>
      <c r="J372" s="15">
        <v>1976557</v>
      </c>
      <c r="K372" s="16">
        <f t="shared" si="53"/>
        <v>5.4922228563068998E-2</v>
      </c>
      <c r="L372" s="15">
        <v>1315781</v>
      </c>
      <c r="M372" s="16">
        <f t="shared" si="57"/>
        <v>4.849186521993902E-2</v>
      </c>
      <c r="N372" s="14">
        <f t="shared" si="54"/>
        <v>25.535309394650188</v>
      </c>
      <c r="O372" s="14">
        <f t="shared" si="56"/>
        <v>-40.249735389670015</v>
      </c>
      <c r="P372" s="14">
        <f t="shared" si="49"/>
        <v>-39.39016178131974</v>
      </c>
      <c r="Q372" s="14">
        <f t="shared" si="58"/>
        <v>50.219299412288215</v>
      </c>
    </row>
    <row r="373" spans="1:17" s="3" customFormat="1" ht="27">
      <c r="A373" s="56" t="s">
        <v>1660</v>
      </c>
      <c r="B373" s="17" t="s">
        <v>1661</v>
      </c>
      <c r="C373" s="18" t="s">
        <v>1662</v>
      </c>
      <c r="D373" s="57">
        <v>890269</v>
      </c>
      <c r="E373" s="14">
        <f t="shared" si="55"/>
        <v>1.7772441768506776E-2</v>
      </c>
      <c r="F373" s="13">
        <v>372255</v>
      </c>
      <c r="G373" s="14">
        <f t="shared" si="51"/>
        <v>9.9456956202384223E-3</v>
      </c>
      <c r="H373" s="13">
        <v>250766</v>
      </c>
      <c r="I373" s="14">
        <f t="shared" si="52"/>
        <v>6.1745625995056385E-3</v>
      </c>
      <c r="J373" s="15">
        <v>33996</v>
      </c>
      <c r="K373" s="16">
        <f t="shared" si="53"/>
        <v>9.4464064645243906E-4</v>
      </c>
      <c r="L373" s="15"/>
      <c r="M373" s="16"/>
      <c r="N373" s="14">
        <f t="shared" si="54"/>
        <v>139.15568629031173</v>
      </c>
      <c r="O373" s="14">
        <f t="shared" si="56"/>
        <v>48.447157908169366</v>
      </c>
      <c r="P373" s="14">
        <f t="shared" si="49"/>
        <v>637.63383927520886</v>
      </c>
      <c r="Q373" s="14"/>
    </row>
    <row r="374" spans="1:17" s="3" customFormat="1">
      <c r="A374" s="56" t="s">
        <v>1663</v>
      </c>
      <c r="B374" s="17" t="s">
        <v>995</v>
      </c>
      <c r="C374" s="18" t="s">
        <v>996</v>
      </c>
      <c r="D374" s="57">
        <v>888440</v>
      </c>
      <c r="E374" s="14">
        <f t="shared" si="55"/>
        <v>1.7735929437970054E-2</v>
      </c>
      <c r="F374" s="13">
        <v>197117</v>
      </c>
      <c r="G374" s="14">
        <f t="shared" si="51"/>
        <v>5.2664589691865443E-3</v>
      </c>
      <c r="H374" s="13">
        <v>300798</v>
      </c>
      <c r="I374" s="14">
        <f t="shared" si="52"/>
        <v>7.4064908353050135E-3</v>
      </c>
      <c r="J374" s="15">
        <v>139133</v>
      </c>
      <c r="K374" s="16">
        <f t="shared" si="53"/>
        <v>3.8660632739989176E-3</v>
      </c>
      <c r="L374" s="15">
        <v>77508</v>
      </c>
      <c r="M374" s="16">
        <f t="shared" ref="M374:M435" si="59">PRODUCT(L374,100,1/2713405628)</f>
        <v>2.8564840877524709E-3</v>
      </c>
      <c r="N374" s="14">
        <f t="shared" si="54"/>
        <v>350.71708680631303</v>
      </c>
      <c r="O374" s="14">
        <f t="shared" si="56"/>
        <v>-34.46864673302349</v>
      </c>
      <c r="P374" s="14">
        <f t="shared" si="49"/>
        <v>116.1945764124974</v>
      </c>
      <c r="Q374" s="14">
        <f t="shared" ref="Q374:Q405" si="60">PRODUCT(J374-L374,100,1/L374)</f>
        <v>79.507921762914791</v>
      </c>
    </row>
    <row r="375" spans="1:17" s="3" customFormat="1" ht="54">
      <c r="A375" s="56" t="s">
        <v>1664</v>
      </c>
      <c r="B375" s="17" t="s">
        <v>510</v>
      </c>
      <c r="C375" s="18" t="s">
        <v>511</v>
      </c>
      <c r="D375" s="57">
        <v>878885</v>
      </c>
      <c r="E375" s="14">
        <f t="shared" si="55"/>
        <v>1.7545182954493619E-2</v>
      </c>
      <c r="F375" s="13">
        <v>1068957</v>
      </c>
      <c r="G375" s="14">
        <f t="shared" si="51"/>
        <v>2.8559780132229796E-2</v>
      </c>
      <c r="H375" s="13">
        <v>1224291</v>
      </c>
      <c r="I375" s="14">
        <f t="shared" si="52"/>
        <v>3.0145479927547424E-2</v>
      </c>
      <c r="J375" s="15">
        <v>1193065</v>
      </c>
      <c r="K375" s="16">
        <f t="shared" si="53"/>
        <v>3.3151479375802421E-2</v>
      </c>
      <c r="L375" s="15">
        <v>1362980</v>
      </c>
      <c r="M375" s="16">
        <f t="shared" si="59"/>
        <v>5.0231339757507133E-2</v>
      </c>
      <c r="N375" s="14">
        <f t="shared" si="54"/>
        <v>-17.781070707240797</v>
      </c>
      <c r="O375" s="14">
        <f t="shared" si="56"/>
        <v>-12.687669843199043</v>
      </c>
      <c r="P375" s="14">
        <f t="shared" si="49"/>
        <v>2.6172924358689595</v>
      </c>
      <c r="Q375" s="14">
        <f t="shared" si="60"/>
        <v>-12.46643384349</v>
      </c>
    </row>
    <row r="376" spans="1:17" s="3" customFormat="1" ht="27">
      <c r="A376" s="56" t="s">
        <v>1665</v>
      </c>
      <c r="B376" s="17" t="s">
        <v>316</v>
      </c>
      <c r="C376" s="18" t="s">
        <v>317</v>
      </c>
      <c r="D376" s="57">
        <v>874800</v>
      </c>
      <c r="E376" s="14">
        <f t="shared" si="55"/>
        <v>1.7463634091594484E-2</v>
      </c>
      <c r="F376" s="13">
        <v>884158</v>
      </c>
      <c r="G376" s="14">
        <f t="shared" si="51"/>
        <v>2.362242642328179E-2</v>
      </c>
      <c r="H376" s="13">
        <v>700803</v>
      </c>
      <c r="I376" s="14">
        <f t="shared" si="52"/>
        <v>1.7255736397363875E-2</v>
      </c>
      <c r="J376" s="15">
        <v>593437</v>
      </c>
      <c r="K376" s="16">
        <f t="shared" si="53"/>
        <v>1.6489725594446291E-2</v>
      </c>
      <c r="L376" s="15">
        <v>487629</v>
      </c>
      <c r="M376" s="16">
        <f t="shared" si="59"/>
        <v>1.7971105940375827E-2</v>
      </c>
      <c r="N376" s="14">
        <f t="shared" si="54"/>
        <v>-1.0584081125771638</v>
      </c>
      <c r="O376" s="14">
        <f t="shared" si="56"/>
        <v>26.16355808979128</v>
      </c>
      <c r="P376" s="14">
        <f t="shared" si="49"/>
        <v>18.092232199879685</v>
      </c>
      <c r="Q376" s="14">
        <f t="shared" si="60"/>
        <v>21.698463380972012</v>
      </c>
    </row>
    <row r="377" spans="1:17" s="3" customFormat="1" ht="40.5">
      <c r="A377" s="56" t="s">
        <v>1666</v>
      </c>
      <c r="B377" s="17" t="s">
        <v>761</v>
      </c>
      <c r="C377" s="18" t="s">
        <v>762</v>
      </c>
      <c r="D377" s="57">
        <v>873738</v>
      </c>
      <c r="E377" s="14">
        <f t="shared" si="55"/>
        <v>1.7442433383540901E-2</v>
      </c>
      <c r="F377" s="13">
        <v>575657</v>
      </c>
      <c r="G377" s="14">
        <f t="shared" si="51"/>
        <v>1.5380073615289489E-2</v>
      </c>
      <c r="H377" s="13">
        <v>585464</v>
      </c>
      <c r="I377" s="14">
        <f t="shared" si="52"/>
        <v>1.4415766562281046E-2</v>
      </c>
      <c r="J377" s="15">
        <v>290106</v>
      </c>
      <c r="K377" s="16">
        <f t="shared" si="53"/>
        <v>8.061122466752892E-3</v>
      </c>
      <c r="L377" s="15">
        <v>422554</v>
      </c>
      <c r="M377" s="16">
        <f t="shared" si="59"/>
        <v>1.557282831728541E-2</v>
      </c>
      <c r="N377" s="14">
        <f t="shared" si="54"/>
        <v>51.781008482481752</v>
      </c>
      <c r="O377" s="14">
        <f t="shared" si="56"/>
        <v>-1.675081644644248</v>
      </c>
      <c r="P377" s="14">
        <f t="shared" si="49"/>
        <v>101.81037276030141</v>
      </c>
      <c r="Q377" s="14">
        <f t="shared" si="60"/>
        <v>-31.344632875324812</v>
      </c>
    </row>
    <row r="378" spans="1:17" s="3" customFormat="1" ht="27">
      <c r="A378" s="56" t="s">
        <v>1667</v>
      </c>
      <c r="B378" s="17" t="s">
        <v>1668</v>
      </c>
      <c r="C378" s="18" t="s">
        <v>1669</v>
      </c>
      <c r="D378" s="57">
        <v>864460</v>
      </c>
      <c r="E378" s="14">
        <f t="shared" si="55"/>
        <v>1.7257216651600099E-2</v>
      </c>
      <c r="F378" s="13">
        <v>750044</v>
      </c>
      <c r="G378" s="14">
        <f t="shared" si="51"/>
        <v>2.0039245479002585E-2</v>
      </c>
      <c r="H378" s="13">
        <v>1105546</v>
      </c>
      <c r="I378" s="14">
        <f t="shared" si="52"/>
        <v>2.7221644814819632E-2</v>
      </c>
      <c r="J378" s="15">
        <v>1000695</v>
      </c>
      <c r="K378" s="16">
        <f t="shared" si="53"/>
        <v>2.7806129300556641E-2</v>
      </c>
      <c r="L378" s="15">
        <v>457333</v>
      </c>
      <c r="M378" s="16">
        <f t="shared" si="59"/>
        <v>1.6854575492905258E-2</v>
      </c>
      <c r="N378" s="14">
        <f t="shared" si="54"/>
        <v>15.254571731791735</v>
      </c>
      <c r="O378" s="14">
        <f t="shared" si="56"/>
        <v>-32.156237732306032</v>
      </c>
      <c r="P378" s="14">
        <f t="shared" si="49"/>
        <v>10.477817916548</v>
      </c>
      <c r="Q378" s="14">
        <f t="shared" si="60"/>
        <v>118.81101954155943</v>
      </c>
    </row>
    <row r="379" spans="1:17" s="3" customFormat="1" ht="27">
      <c r="A379" s="56" t="s">
        <v>1670</v>
      </c>
      <c r="B379" s="17" t="s">
        <v>1671</v>
      </c>
      <c r="C379" s="18" t="s">
        <v>1672</v>
      </c>
      <c r="D379" s="57">
        <v>853736</v>
      </c>
      <c r="E379" s="14">
        <f t="shared" si="55"/>
        <v>1.7043133418863179E-2</v>
      </c>
      <c r="F379" s="13">
        <v>749410</v>
      </c>
      <c r="G379" s="14">
        <f t="shared" si="51"/>
        <v>2.0022306630570107E-2</v>
      </c>
      <c r="H379" s="13">
        <v>1647822</v>
      </c>
      <c r="I379" s="14">
        <f t="shared" si="52"/>
        <v>4.0574001626387066E-2</v>
      </c>
      <c r="J379" s="15">
        <v>1390968</v>
      </c>
      <c r="K379" s="16">
        <f t="shared" si="53"/>
        <v>3.8650573912067783E-2</v>
      </c>
      <c r="L379" s="15">
        <v>1053129</v>
      </c>
      <c r="M379" s="16">
        <f t="shared" si="59"/>
        <v>3.8812073990435465E-2</v>
      </c>
      <c r="N379" s="14">
        <f t="shared" si="54"/>
        <v>13.921084586541413</v>
      </c>
      <c r="O379" s="14">
        <f t="shared" si="56"/>
        <v>-54.521180078916288</v>
      </c>
      <c r="P379" s="14">
        <f t="shared" si="49"/>
        <v>18.465845368117741</v>
      </c>
      <c r="Q379" s="14">
        <f t="shared" si="60"/>
        <v>32.079545810627188</v>
      </c>
    </row>
    <row r="380" spans="1:17" s="3" customFormat="1" ht="40.5">
      <c r="A380" s="56" t="s">
        <v>1673</v>
      </c>
      <c r="B380" s="17" t="s">
        <v>614</v>
      </c>
      <c r="C380" s="18" t="s">
        <v>615</v>
      </c>
      <c r="D380" s="57">
        <v>852910</v>
      </c>
      <c r="E380" s="14">
        <f t="shared" si="55"/>
        <v>1.7026643979265947E-2</v>
      </c>
      <c r="F380" s="13">
        <v>2116227</v>
      </c>
      <c r="G380" s="14">
        <f t="shared" si="51"/>
        <v>5.6540139434877422E-2</v>
      </c>
      <c r="H380" s="13">
        <v>1385018</v>
      </c>
      <c r="I380" s="14">
        <f t="shared" si="52"/>
        <v>3.410302968680802E-2</v>
      </c>
      <c r="J380" s="15">
        <v>622585</v>
      </c>
      <c r="K380" s="16">
        <f t="shared" si="53"/>
        <v>1.7299655749840916E-2</v>
      </c>
      <c r="L380" s="15">
        <v>713457</v>
      </c>
      <c r="M380" s="16">
        <f t="shared" si="59"/>
        <v>2.6293783451974178E-2</v>
      </c>
      <c r="N380" s="14">
        <f t="shared" si="54"/>
        <v>-59.696667701527296</v>
      </c>
      <c r="O380" s="14">
        <f t="shared" ref="O380:O411" si="61">PRODUCT(F380-H380,100,1/H380)</f>
        <v>52.794187512364459</v>
      </c>
      <c r="P380" s="14">
        <f t="shared" si="49"/>
        <v>122.46247500341319</v>
      </c>
      <c r="Q380" s="14">
        <f t="shared" si="60"/>
        <v>-12.736857301841596</v>
      </c>
    </row>
    <row r="381" spans="1:17" s="3" customFormat="1" ht="54">
      <c r="A381" s="56" t="s">
        <v>1674</v>
      </c>
      <c r="B381" s="17" t="s">
        <v>1675</v>
      </c>
      <c r="C381" s="18" t="s">
        <v>1676</v>
      </c>
      <c r="D381" s="57">
        <v>851393</v>
      </c>
      <c r="E381" s="14">
        <f t="shared" si="55"/>
        <v>1.6996360105332536E-2</v>
      </c>
      <c r="F381" s="13">
        <v>749676</v>
      </c>
      <c r="G381" s="14">
        <f t="shared" si="51"/>
        <v>2.0029413466032313E-2</v>
      </c>
      <c r="H381" s="13">
        <v>561569</v>
      </c>
      <c r="I381" s="14">
        <f t="shared" si="52"/>
        <v>1.3827404610041958E-2</v>
      </c>
      <c r="J381" s="15">
        <v>474550</v>
      </c>
      <c r="K381" s="16">
        <f t="shared" si="53"/>
        <v>1.3186234226791533E-2</v>
      </c>
      <c r="L381" s="15">
        <v>441726</v>
      </c>
      <c r="M381" s="16">
        <f t="shared" si="59"/>
        <v>1.6279394257967539E-2</v>
      </c>
      <c r="N381" s="14">
        <f t="shared" si="54"/>
        <v>13.568128098005005</v>
      </c>
      <c r="O381" s="14">
        <f t="shared" si="61"/>
        <v>33.496685180271704</v>
      </c>
      <c r="P381" s="14">
        <f t="shared" ref="P381:P435" si="62">PRODUCT(H381-J381,100,1/J381)</f>
        <v>18.337161521441367</v>
      </c>
      <c r="Q381" s="14">
        <f t="shared" si="60"/>
        <v>7.4308507989115427</v>
      </c>
    </row>
    <row r="382" spans="1:17" s="3" customFormat="1">
      <c r="A382" s="56" t="s">
        <v>1677</v>
      </c>
      <c r="B382" s="17" t="s">
        <v>602</v>
      </c>
      <c r="C382" s="18" t="s">
        <v>603</v>
      </c>
      <c r="D382" s="57">
        <v>850194</v>
      </c>
      <c r="E382" s="14">
        <f t="shared" si="55"/>
        <v>1.6972424466014036E-2</v>
      </c>
      <c r="F382" s="13">
        <v>620259</v>
      </c>
      <c r="G382" s="14">
        <f t="shared" si="51"/>
        <v>1.6571724274256794E-2</v>
      </c>
      <c r="H382" s="13">
        <v>504574</v>
      </c>
      <c r="I382" s="14">
        <f t="shared" si="52"/>
        <v>1.2424027775228531E-2</v>
      </c>
      <c r="J382" s="15">
        <v>438876</v>
      </c>
      <c r="K382" s="16">
        <f t="shared" si="53"/>
        <v>1.2194967300637153E-2</v>
      </c>
      <c r="L382" s="15">
        <v>427646</v>
      </c>
      <c r="M382" s="16">
        <f t="shared" si="59"/>
        <v>1.5760489164873215E-2</v>
      </c>
      <c r="N382" s="14">
        <f t="shared" si="54"/>
        <v>37.070804293045327</v>
      </c>
      <c r="O382" s="14">
        <f t="shared" si="61"/>
        <v>22.927261412597556</v>
      </c>
      <c r="P382" s="14">
        <f t="shared" si="62"/>
        <v>14.969604170654126</v>
      </c>
      <c r="Q382" s="14">
        <f t="shared" si="60"/>
        <v>2.6260037507658205</v>
      </c>
    </row>
    <row r="383" spans="1:17" s="3" customFormat="1" ht="40.5">
      <c r="A383" s="56" t="s">
        <v>1678</v>
      </c>
      <c r="B383" s="17" t="s">
        <v>1679</v>
      </c>
      <c r="C383" s="18" t="s">
        <v>1680</v>
      </c>
      <c r="D383" s="57">
        <v>848942</v>
      </c>
      <c r="E383" s="14">
        <f t="shared" si="55"/>
        <v>1.6947430787593053E-2</v>
      </c>
      <c r="F383" s="13">
        <v>779334</v>
      </c>
      <c r="G383" s="14">
        <f t="shared" si="51"/>
        <v>2.082179890264171E-2</v>
      </c>
      <c r="H383" s="13">
        <v>754821</v>
      </c>
      <c r="I383" s="14">
        <f t="shared" si="52"/>
        <v>1.8585811138357854E-2</v>
      </c>
      <c r="J383" s="15">
        <v>776095</v>
      </c>
      <c r="K383" s="16">
        <f t="shared" si="53"/>
        <v>2.1565210098497049E-2</v>
      </c>
      <c r="L383" s="15">
        <v>757551</v>
      </c>
      <c r="M383" s="16">
        <f t="shared" si="59"/>
        <v>2.791882614905522E-2</v>
      </c>
      <c r="N383" s="14">
        <f t="shared" si="54"/>
        <v>8.9317288864594637</v>
      </c>
      <c r="O383" s="14">
        <f t="shared" si="61"/>
        <v>3.2475249098792958</v>
      </c>
      <c r="P383" s="14">
        <f t="shared" si="62"/>
        <v>-2.7411592652961301</v>
      </c>
      <c r="Q383" s="14">
        <f t="shared" si="60"/>
        <v>2.4478879969797411</v>
      </c>
    </row>
    <row r="384" spans="1:17" s="3" customFormat="1">
      <c r="A384" s="56" t="s">
        <v>1681</v>
      </c>
      <c r="B384" s="17" t="s">
        <v>1682</v>
      </c>
      <c r="C384" s="18" t="s">
        <v>1683</v>
      </c>
      <c r="D384" s="57">
        <v>847560</v>
      </c>
      <c r="E384" s="14">
        <f t="shared" si="55"/>
        <v>1.6919841918920691E-2</v>
      </c>
      <c r="F384" s="13">
        <v>747624</v>
      </c>
      <c r="G384" s="14">
        <f t="shared" si="51"/>
        <v>1.997458930675244E-2</v>
      </c>
      <c r="H384" s="13">
        <v>428190</v>
      </c>
      <c r="I384" s="14">
        <f t="shared" si="52"/>
        <v>1.0543239352553054E-2</v>
      </c>
      <c r="J384" s="15">
        <v>173715</v>
      </c>
      <c r="K384" s="16">
        <f t="shared" si="53"/>
        <v>4.8269869954843348E-3</v>
      </c>
      <c r="L384" s="15">
        <v>190589</v>
      </c>
      <c r="M384" s="16">
        <f t="shared" si="59"/>
        <v>7.0239774707211598E-3</v>
      </c>
      <c r="N384" s="14">
        <f t="shared" si="54"/>
        <v>13.367147122082759</v>
      </c>
      <c r="O384" s="14">
        <f t="shared" si="61"/>
        <v>74.600994885448046</v>
      </c>
      <c r="P384" s="14">
        <f t="shared" si="62"/>
        <v>146.4899404196529</v>
      </c>
      <c r="Q384" s="14">
        <f t="shared" si="60"/>
        <v>-8.8536064515790525</v>
      </c>
    </row>
    <row r="385" spans="1:17" s="3" customFormat="1" ht="54">
      <c r="A385" s="56" t="s">
        <v>1684</v>
      </c>
      <c r="B385" s="17" t="s">
        <v>1685</v>
      </c>
      <c r="C385" s="18" t="s">
        <v>1686</v>
      </c>
      <c r="D385" s="57">
        <v>846076</v>
      </c>
      <c r="E385" s="14">
        <f t="shared" si="55"/>
        <v>1.6890216824051091E-2</v>
      </c>
      <c r="F385" s="13">
        <v>499962</v>
      </c>
      <c r="G385" s="14">
        <f t="shared" si="51"/>
        <v>1.3357698012614046E-2</v>
      </c>
      <c r="H385" s="13">
        <v>571756</v>
      </c>
      <c r="I385" s="14">
        <f t="shared" si="52"/>
        <v>1.4078237135987118E-2</v>
      </c>
      <c r="J385" s="15">
        <v>635791</v>
      </c>
      <c r="K385" s="16">
        <f t="shared" si="53"/>
        <v>1.7666608461249639E-2</v>
      </c>
      <c r="L385" s="15">
        <v>728919</v>
      </c>
      <c r="M385" s="16">
        <f t="shared" si="59"/>
        <v>2.6863620848950345E-2</v>
      </c>
      <c r="N385" s="14">
        <f t="shared" si="54"/>
        <v>69.228061332661284</v>
      </c>
      <c r="O385" s="14">
        <f t="shared" si="61"/>
        <v>-12.556754979396805</v>
      </c>
      <c r="P385" s="14">
        <f t="shared" si="62"/>
        <v>-10.071705953686038</v>
      </c>
      <c r="Q385" s="14">
        <f t="shared" si="60"/>
        <v>-12.776179520632608</v>
      </c>
    </row>
    <row r="386" spans="1:17" s="3" customFormat="1" ht="54">
      <c r="A386" s="56" t="s">
        <v>1687</v>
      </c>
      <c r="B386" s="17" t="s">
        <v>1688</v>
      </c>
      <c r="C386" s="18" t="s">
        <v>1689</v>
      </c>
      <c r="D386" s="57">
        <v>841181</v>
      </c>
      <c r="E386" s="14">
        <f t="shared" si="55"/>
        <v>1.6792497929585665E-2</v>
      </c>
      <c r="F386" s="13">
        <v>638504</v>
      </c>
      <c r="G386" s="14">
        <f t="shared" si="51"/>
        <v>1.7059183721655085E-2</v>
      </c>
      <c r="H386" s="13">
        <v>963682</v>
      </c>
      <c r="I386" s="14">
        <f t="shared" si="52"/>
        <v>2.3728555047401931E-2</v>
      </c>
      <c r="J386" s="15">
        <v>522432</v>
      </c>
      <c r="K386" s="16">
        <f t="shared" si="53"/>
        <v>1.4516722620527139E-2</v>
      </c>
      <c r="L386" s="15">
        <v>559281</v>
      </c>
      <c r="M386" s="16">
        <f t="shared" si="59"/>
        <v>2.0611772682591342E-2</v>
      </c>
      <c r="N386" s="14">
        <f t="shared" si="54"/>
        <v>31.742479295352886</v>
      </c>
      <c r="O386" s="14">
        <f t="shared" si="61"/>
        <v>-33.743288761230367</v>
      </c>
      <c r="P386" s="14">
        <f t="shared" si="62"/>
        <v>84.460752786965585</v>
      </c>
      <c r="Q386" s="14">
        <f t="shared" si="60"/>
        <v>-6.5886379118904452</v>
      </c>
    </row>
    <row r="387" spans="1:17" s="3" customFormat="1" ht="27">
      <c r="A387" s="56" t="s">
        <v>1690</v>
      </c>
      <c r="B387" s="17" t="s">
        <v>420</v>
      </c>
      <c r="C387" s="18" t="s">
        <v>421</v>
      </c>
      <c r="D387" s="57">
        <v>828711</v>
      </c>
      <c r="E387" s="14">
        <f t="shared" si="55"/>
        <v>1.6543559295472514E-2</v>
      </c>
      <c r="F387" s="13">
        <v>460708</v>
      </c>
      <c r="G387" s="14">
        <f t="shared" si="51"/>
        <v>1.2308932150834248E-2</v>
      </c>
      <c r="H387" s="13">
        <v>526635</v>
      </c>
      <c r="I387" s="14">
        <f t="shared" si="52"/>
        <v>1.2967231501043409E-2</v>
      </c>
      <c r="J387" s="15">
        <v>552400</v>
      </c>
      <c r="K387" s="16">
        <f t="shared" si="53"/>
        <v>1.5349437966240951E-2</v>
      </c>
      <c r="L387" s="15">
        <v>503208</v>
      </c>
      <c r="M387" s="16">
        <f t="shared" si="59"/>
        <v>1.8545255261776143E-2</v>
      </c>
      <c r="N387" s="14">
        <f t="shared" si="54"/>
        <v>79.877709959453711</v>
      </c>
      <c r="O387" s="14">
        <f t="shared" si="61"/>
        <v>-12.518537507002003</v>
      </c>
      <c r="P387" s="14">
        <f t="shared" si="62"/>
        <v>-4.6641926140477912</v>
      </c>
      <c r="Q387" s="14">
        <f t="shared" si="60"/>
        <v>9.7756792419834326</v>
      </c>
    </row>
    <row r="388" spans="1:17" s="3" customFormat="1">
      <c r="A388" s="56" t="s">
        <v>1691</v>
      </c>
      <c r="B388" s="17" t="s">
        <v>550</v>
      </c>
      <c r="C388" s="18" t="s">
        <v>551</v>
      </c>
      <c r="D388" s="57">
        <v>819274</v>
      </c>
      <c r="E388" s="14">
        <f t="shared" si="55"/>
        <v>1.6355168446224255E-2</v>
      </c>
      <c r="F388" s="13">
        <v>2009794</v>
      </c>
      <c r="G388" s="14">
        <f t="shared" si="51"/>
        <v>5.3696523574918963E-2</v>
      </c>
      <c r="H388" s="13">
        <v>2342097</v>
      </c>
      <c r="I388" s="14">
        <f t="shared" si="52"/>
        <v>5.7669000345399124E-2</v>
      </c>
      <c r="J388" s="15">
        <v>2118155</v>
      </c>
      <c r="K388" s="16">
        <f t="shared" si="53"/>
        <v>5.8856786342112777E-2</v>
      </c>
      <c r="L388" s="15">
        <v>1579983</v>
      </c>
      <c r="M388" s="16">
        <f t="shared" si="59"/>
        <v>5.8228780234548846E-2</v>
      </c>
      <c r="N388" s="14">
        <f t="shared" si="54"/>
        <v>-59.23592169147684</v>
      </c>
      <c r="O388" s="14">
        <f t="shared" si="61"/>
        <v>-14.188268035013067</v>
      </c>
      <c r="P388" s="14">
        <f t="shared" si="62"/>
        <v>10.572502956582497</v>
      </c>
      <c r="Q388" s="14">
        <f t="shared" si="60"/>
        <v>34.061885475982969</v>
      </c>
    </row>
    <row r="389" spans="1:17" s="3" customFormat="1" ht="54">
      <c r="A389" s="56" t="s">
        <v>1692</v>
      </c>
      <c r="B389" s="17" t="s">
        <v>1693</v>
      </c>
      <c r="C389" s="18" t="s">
        <v>1694</v>
      </c>
      <c r="D389" s="57">
        <v>815460</v>
      </c>
      <c r="E389" s="14">
        <f t="shared" si="55"/>
        <v>1.6279029556849151E-2</v>
      </c>
      <c r="F389" s="13">
        <v>740136</v>
      </c>
      <c r="G389" s="14">
        <f t="shared" ref="G389:G452" si="63">PRODUCT(F389,100,1/3742875453)</f>
        <v>1.9774529216748691E-2</v>
      </c>
      <c r="H389" s="13">
        <v>843915</v>
      </c>
      <c r="I389" s="14">
        <f t="shared" ref="I389:I452" si="64">PRODUCT(H389,100,1/4061275531)</f>
        <v>2.0779555426819429E-2</v>
      </c>
      <c r="J389" s="15">
        <v>604427</v>
      </c>
      <c r="K389" s="16">
        <f t="shared" ref="K389:K452" si="65">PRODUCT(J389,100,1/3598828838)</f>
        <v>1.6795102718358289E-2</v>
      </c>
      <c r="L389" s="15">
        <v>711022</v>
      </c>
      <c r="M389" s="16">
        <f t="shared" si="59"/>
        <v>2.6204043828274983E-2</v>
      </c>
      <c r="N389" s="14">
        <f t="shared" ref="N389:N452" si="66">PRODUCT(D389-F389,100,1/F389)</f>
        <v>10.17704854243004</v>
      </c>
      <c r="O389" s="14">
        <f t="shared" si="61"/>
        <v>-12.297328522422282</v>
      </c>
      <c r="P389" s="14">
        <f t="shared" si="62"/>
        <v>39.622319982396554</v>
      </c>
      <c r="Q389" s="14">
        <f t="shared" si="60"/>
        <v>-14.991800535004543</v>
      </c>
    </row>
    <row r="390" spans="1:17" s="3" customFormat="1" ht="27">
      <c r="A390" s="56" t="s">
        <v>1695</v>
      </c>
      <c r="B390" s="17" t="s">
        <v>430</v>
      </c>
      <c r="C390" s="18" t="s">
        <v>431</v>
      </c>
      <c r="D390" s="57">
        <v>806122</v>
      </c>
      <c r="E390" s="14">
        <f t="shared" si="55"/>
        <v>1.6092615044792327E-2</v>
      </c>
      <c r="F390" s="13">
        <v>449878</v>
      </c>
      <c r="G390" s="14">
        <f t="shared" si="63"/>
        <v>1.2019582421301583E-2</v>
      </c>
      <c r="H390" s="13">
        <v>944940</v>
      </c>
      <c r="I390" s="14">
        <f t="shared" si="64"/>
        <v>2.3267074415099565E-2</v>
      </c>
      <c r="J390" s="15">
        <v>802405</v>
      </c>
      <c r="K390" s="16">
        <f t="shared" si="65"/>
        <v>2.2296281265933325E-2</v>
      </c>
      <c r="L390" s="15">
        <v>1817322</v>
      </c>
      <c r="M390" s="16">
        <f t="shared" si="59"/>
        <v>6.6975684772184754E-2</v>
      </c>
      <c r="N390" s="14">
        <f t="shared" si="66"/>
        <v>79.186801755142511</v>
      </c>
      <c r="O390" s="14">
        <f t="shared" si="61"/>
        <v>-52.390839630029419</v>
      </c>
      <c r="P390" s="14">
        <f t="shared" si="62"/>
        <v>17.763473557617413</v>
      </c>
      <c r="Q390" s="14">
        <f t="shared" si="60"/>
        <v>-55.846844972987725</v>
      </c>
    </row>
    <row r="391" spans="1:17" s="3" customFormat="1" ht="54">
      <c r="A391" s="56" t="s">
        <v>1696</v>
      </c>
      <c r="B391" s="17" t="s">
        <v>578</v>
      </c>
      <c r="C391" s="18" t="s">
        <v>579</v>
      </c>
      <c r="D391" s="57">
        <v>804876</v>
      </c>
      <c r="E391" s="14">
        <f t="shared" ref="E391:E454" si="67">PRODUCT(D391,100,1/5009266659)</f>
        <v>1.6067741144382947E-2</v>
      </c>
      <c r="F391" s="13">
        <v>494593</v>
      </c>
      <c r="G391" s="14">
        <f t="shared" si="63"/>
        <v>1.3214252149468997E-2</v>
      </c>
      <c r="H391" s="13">
        <v>1066492</v>
      </c>
      <c r="I391" s="14">
        <f t="shared" si="64"/>
        <v>2.6260025744606393E-2</v>
      </c>
      <c r="J391" s="15">
        <v>613295</v>
      </c>
      <c r="K391" s="16">
        <f t="shared" si="65"/>
        <v>1.7041516215615032E-2</v>
      </c>
      <c r="L391" s="15">
        <v>354434</v>
      </c>
      <c r="M391" s="16">
        <f t="shared" si="59"/>
        <v>1.3062330097002363E-2</v>
      </c>
      <c r="N391" s="14">
        <f t="shared" si="66"/>
        <v>62.735016468085888</v>
      </c>
      <c r="O391" s="14">
        <f t="shared" si="61"/>
        <v>-53.624312231127846</v>
      </c>
      <c r="P391" s="14">
        <f t="shared" si="62"/>
        <v>73.895433681996423</v>
      </c>
      <c r="Q391" s="14">
        <f t="shared" si="60"/>
        <v>73.035036142130835</v>
      </c>
    </row>
    <row r="392" spans="1:17" s="3" customFormat="1" ht="54">
      <c r="A392" s="56" t="s">
        <v>1697</v>
      </c>
      <c r="B392" s="17" t="s">
        <v>887</v>
      </c>
      <c r="C392" s="18" t="s">
        <v>888</v>
      </c>
      <c r="D392" s="57">
        <v>803095</v>
      </c>
      <c r="E392" s="14">
        <f t="shared" si="67"/>
        <v>1.6032187037939041E-2</v>
      </c>
      <c r="F392" s="13">
        <v>518659</v>
      </c>
      <c r="G392" s="14">
        <f t="shared" si="63"/>
        <v>1.3857233736812774E-2</v>
      </c>
      <c r="H392" s="13">
        <v>541434</v>
      </c>
      <c r="I392" s="14">
        <f t="shared" si="64"/>
        <v>1.3331624408814335E-2</v>
      </c>
      <c r="J392" s="15">
        <v>529724</v>
      </c>
      <c r="K392" s="16">
        <f t="shared" si="65"/>
        <v>1.4719344093463108E-2</v>
      </c>
      <c r="L392" s="15">
        <v>497062</v>
      </c>
      <c r="M392" s="16">
        <f t="shared" si="59"/>
        <v>1.8318750240316078E-2</v>
      </c>
      <c r="N392" s="14">
        <f t="shared" si="66"/>
        <v>54.840656385023685</v>
      </c>
      <c r="O392" s="14">
        <f t="shared" si="61"/>
        <v>-4.2064222047377893</v>
      </c>
      <c r="P392" s="14">
        <f t="shared" si="62"/>
        <v>2.2105851349004384</v>
      </c>
      <c r="Q392" s="14">
        <f t="shared" si="60"/>
        <v>6.5710112621765493</v>
      </c>
    </row>
    <row r="393" spans="1:17" s="3" customFormat="1">
      <c r="A393" s="56" t="s">
        <v>1698</v>
      </c>
      <c r="B393" s="17" t="s">
        <v>292</v>
      </c>
      <c r="C393" s="18" t="s">
        <v>293</v>
      </c>
      <c r="D393" s="57">
        <v>795637</v>
      </c>
      <c r="E393" s="14">
        <f t="shared" si="67"/>
        <v>1.5883302969517558E-2</v>
      </c>
      <c r="F393" s="13">
        <v>571421</v>
      </c>
      <c r="G393" s="14">
        <f t="shared" si="63"/>
        <v>1.526689859642519E-2</v>
      </c>
      <c r="H393" s="13">
        <v>555951</v>
      </c>
      <c r="I393" s="14">
        <f t="shared" si="64"/>
        <v>1.3689073685259401E-2</v>
      </c>
      <c r="J393" s="15">
        <v>544401</v>
      </c>
      <c r="K393" s="16">
        <f t="shared" si="65"/>
        <v>1.5127171213359051E-2</v>
      </c>
      <c r="L393" s="15">
        <v>204191</v>
      </c>
      <c r="M393" s="16">
        <f t="shared" si="59"/>
        <v>7.525266325569809E-3</v>
      </c>
      <c r="N393" s="14">
        <f t="shared" si="66"/>
        <v>39.238319907738777</v>
      </c>
      <c r="O393" s="14">
        <f t="shared" si="61"/>
        <v>2.782619331559796</v>
      </c>
      <c r="P393" s="14">
        <f t="shared" si="62"/>
        <v>2.1215978662787172</v>
      </c>
      <c r="Q393" s="14">
        <f t="shared" si="60"/>
        <v>166.61361176545489</v>
      </c>
    </row>
    <row r="394" spans="1:17" s="3" customFormat="1" ht="40.5">
      <c r="A394" s="56" t="s">
        <v>1699</v>
      </c>
      <c r="B394" s="17" t="s">
        <v>94</v>
      </c>
      <c r="C394" s="18" t="s">
        <v>95</v>
      </c>
      <c r="D394" s="57">
        <v>790595</v>
      </c>
      <c r="E394" s="14">
        <f t="shared" si="67"/>
        <v>1.5782649513767878E-2</v>
      </c>
      <c r="F394" s="13">
        <v>330462</v>
      </c>
      <c r="G394" s="14">
        <f t="shared" si="63"/>
        <v>8.8290942124490714E-3</v>
      </c>
      <c r="H394" s="13">
        <v>91143</v>
      </c>
      <c r="I394" s="14">
        <f t="shared" si="64"/>
        <v>2.2441964182015996E-3</v>
      </c>
      <c r="J394" s="15">
        <v>488974</v>
      </c>
      <c r="K394" s="16">
        <f t="shared" si="65"/>
        <v>1.3587031281869484E-2</v>
      </c>
      <c r="L394" s="15">
        <v>197352</v>
      </c>
      <c r="M394" s="16">
        <f t="shared" si="59"/>
        <v>7.2732214440590082E-3</v>
      </c>
      <c r="N394" s="14">
        <f t="shared" si="66"/>
        <v>139.23930739389098</v>
      </c>
      <c r="O394" s="14">
        <f t="shared" si="61"/>
        <v>262.57529376913203</v>
      </c>
      <c r="P394" s="14">
        <f t="shared" si="62"/>
        <v>-81.36035862847514</v>
      </c>
      <c r="Q394" s="14">
        <f t="shared" si="60"/>
        <v>147.76744091775103</v>
      </c>
    </row>
    <row r="395" spans="1:17" s="3" customFormat="1" ht="40.5">
      <c r="A395" s="56" t="s">
        <v>1700</v>
      </c>
      <c r="B395" s="17" t="s">
        <v>228</v>
      </c>
      <c r="C395" s="18" t="s">
        <v>229</v>
      </c>
      <c r="D395" s="57">
        <v>779696</v>
      </c>
      <c r="E395" s="14">
        <f t="shared" si="67"/>
        <v>1.556507275569256E-2</v>
      </c>
      <c r="F395" s="13">
        <v>504771</v>
      </c>
      <c r="G395" s="14">
        <f t="shared" si="63"/>
        <v>1.3486182116891293E-2</v>
      </c>
      <c r="H395" s="13">
        <v>408422</v>
      </c>
      <c r="I395" s="14">
        <f t="shared" si="64"/>
        <v>1.0056495721171498E-2</v>
      </c>
      <c r="J395" s="15">
        <v>307431</v>
      </c>
      <c r="K395" s="16">
        <f t="shared" si="65"/>
        <v>8.5425290792893217E-3</v>
      </c>
      <c r="L395" s="15">
        <v>336142</v>
      </c>
      <c r="M395" s="16">
        <f t="shared" si="59"/>
        <v>1.2388195724638632E-2</v>
      </c>
      <c r="N395" s="14">
        <f t="shared" si="66"/>
        <v>54.465292181999359</v>
      </c>
      <c r="O395" s="14">
        <f t="shared" si="61"/>
        <v>23.590550949752952</v>
      </c>
      <c r="P395" s="14">
        <f t="shared" si="62"/>
        <v>32.849972839433889</v>
      </c>
      <c r="Q395" s="14">
        <f t="shared" si="60"/>
        <v>-8.5413307471247268</v>
      </c>
    </row>
    <row r="396" spans="1:17" s="3" customFormat="1" ht="54">
      <c r="A396" s="56" t="s">
        <v>1701</v>
      </c>
      <c r="B396" s="17" t="s">
        <v>1702</v>
      </c>
      <c r="C396" s="18" t="s">
        <v>1703</v>
      </c>
      <c r="D396" s="57">
        <v>775474</v>
      </c>
      <c r="E396" s="14">
        <f t="shared" si="67"/>
        <v>1.548078896152851E-2</v>
      </c>
      <c r="F396" s="13">
        <v>730218</v>
      </c>
      <c r="G396" s="14">
        <f t="shared" si="63"/>
        <v>1.9509545780229304E-2</v>
      </c>
      <c r="H396" s="13">
        <v>1390120</v>
      </c>
      <c r="I396" s="14">
        <f t="shared" si="64"/>
        <v>3.4228655243632618E-2</v>
      </c>
      <c r="J396" s="15">
        <v>1279906</v>
      </c>
      <c r="K396" s="16">
        <f t="shared" si="65"/>
        <v>3.5564514391056463E-2</v>
      </c>
      <c r="L396" s="15">
        <v>1449495</v>
      </c>
      <c r="M396" s="16">
        <f t="shared" si="59"/>
        <v>5.3419768317809355E-2</v>
      </c>
      <c r="N396" s="14">
        <f t="shared" si="66"/>
        <v>6.1976012642799825</v>
      </c>
      <c r="O396" s="14">
        <f t="shared" si="61"/>
        <v>-47.470865824533128</v>
      </c>
      <c r="P396" s="14">
        <f t="shared" si="62"/>
        <v>8.6111011277390688</v>
      </c>
      <c r="Q396" s="14">
        <f t="shared" si="60"/>
        <v>-11.699867885022025</v>
      </c>
    </row>
    <row r="397" spans="1:17" s="3" customFormat="1" ht="27">
      <c r="A397" s="56" t="s">
        <v>1704</v>
      </c>
      <c r="B397" s="17" t="s">
        <v>374</v>
      </c>
      <c r="C397" s="18" t="s">
        <v>375</v>
      </c>
      <c r="D397" s="57">
        <v>771837</v>
      </c>
      <c r="E397" s="14">
        <f t="shared" si="67"/>
        <v>1.5408183523495669E-2</v>
      </c>
      <c r="F397" s="13">
        <v>677703</v>
      </c>
      <c r="G397" s="14">
        <f t="shared" si="63"/>
        <v>1.810648012497465E-2</v>
      </c>
      <c r="H397" s="13">
        <v>444088</v>
      </c>
      <c r="I397" s="14">
        <f t="shared" si="64"/>
        <v>1.0934692724249937E-2</v>
      </c>
      <c r="J397" s="15">
        <v>445160</v>
      </c>
      <c r="K397" s="16">
        <f t="shared" si="65"/>
        <v>1.2369579661571001E-2</v>
      </c>
      <c r="L397" s="15">
        <v>343258</v>
      </c>
      <c r="M397" s="16">
        <f t="shared" si="59"/>
        <v>1.2650449179358746E-2</v>
      </c>
      <c r="N397" s="14">
        <f t="shared" si="66"/>
        <v>13.890155422065419</v>
      </c>
      <c r="O397" s="14">
        <f t="shared" si="61"/>
        <v>52.605564662859614</v>
      </c>
      <c r="P397" s="14">
        <f t="shared" si="62"/>
        <v>-0.24081229220954262</v>
      </c>
      <c r="Q397" s="14">
        <f t="shared" si="60"/>
        <v>29.68670795727995</v>
      </c>
    </row>
    <row r="398" spans="1:17" s="3" customFormat="1">
      <c r="A398" s="56" t="s">
        <v>1705</v>
      </c>
      <c r="B398" s="17" t="s">
        <v>1706</v>
      </c>
      <c r="C398" s="18" t="s">
        <v>1707</v>
      </c>
      <c r="D398" s="57">
        <v>771310</v>
      </c>
      <c r="E398" s="14">
        <f t="shared" si="67"/>
        <v>1.5397663021476613E-2</v>
      </c>
      <c r="F398" s="13">
        <v>586626</v>
      </c>
      <c r="G398" s="14">
        <f t="shared" si="63"/>
        <v>1.5673137067112555E-2</v>
      </c>
      <c r="H398" s="13">
        <v>487372</v>
      </c>
      <c r="I398" s="14">
        <f t="shared" si="64"/>
        <v>1.2000466264351075E-2</v>
      </c>
      <c r="J398" s="15">
        <v>429445</v>
      </c>
      <c r="K398" s="16">
        <f t="shared" si="65"/>
        <v>1.1932909825149067E-2</v>
      </c>
      <c r="L398" s="15">
        <v>220684</v>
      </c>
      <c r="M398" s="16">
        <f t="shared" si="59"/>
        <v>8.1331002531553672E-3</v>
      </c>
      <c r="N398" s="14">
        <f t="shared" si="66"/>
        <v>31.482409576118346</v>
      </c>
      <c r="O398" s="14">
        <f t="shared" si="61"/>
        <v>20.365142027034793</v>
      </c>
      <c r="P398" s="14">
        <f t="shared" si="62"/>
        <v>13.488805318492473</v>
      </c>
      <c r="Q398" s="14">
        <f t="shared" si="60"/>
        <v>94.597252179587102</v>
      </c>
    </row>
    <row r="399" spans="1:17" s="3" customFormat="1">
      <c r="A399" s="56" t="s">
        <v>1708</v>
      </c>
      <c r="B399" s="17" t="s">
        <v>394</v>
      </c>
      <c r="C399" s="18" t="s">
        <v>395</v>
      </c>
      <c r="D399" s="57">
        <v>771127</v>
      </c>
      <c r="E399" s="14">
        <f t="shared" si="67"/>
        <v>1.5394009792122746E-2</v>
      </c>
      <c r="F399" s="13">
        <v>16950</v>
      </c>
      <c r="G399" s="14">
        <f t="shared" si="63"/>
        <v>4.5286038001649741E-4</v>
      </c>
      <c r="H399" s="13">
        <v>1669</v>
      </c>
      <c r="I399" s="14">
        <f t="shared" si="64"/>
        <v>4.1095463414397925E-5</v>
      </c>
      <c r="J399" s="15">
        <v>58336</v>
      </c>
      <c r="K399" s="16">
        <f t="shared" si="65"/>
        <v>1.6209717834877481E-3</v>
      </c>
      <c r="L399" s="15">
        <v>124977</v>
      </c>
      <c r="M399" s="16">
        <f t="shared" si="59"/>
        <v>4.6059092201455407E-3</v>
      </c>
      <c r="N399" s="14">
        <f t="shared" si="66"/>
        <v>4449.4218289085547</v>
      </c>
      <c r="O399" s="14">
        <f t="shared" si="61"/>
        <v>915.57819053325352</v>
      </c>
      <c r="P399" s="14">
        <f t="shared" si="62"/>
        <v>-97.138987931980253</v>
      </c>
      <c r="Q399" s="14">
        <f t="shared" si="60"/>
        <v>-53.322611360490328</v>
      </c>
    </row>
    <row r="400" spans="1:17" s="3" customFormat="1">
      <c r="A400" s="56" t="s">
        <v>1709</v>
      </c>
      <c r="B400" s="17" t="s">
        <v>985</v>
      </c>
      <c r="C400" s="18" t="s">
        <v>986</v>
      </c>
      <c r="D400" s="57">
        <v>771120</v>
      </c>
      <c r="E400" s="14">
        <f t="shared" si="67"/>
        <v>1.5393870051109211E-2</v>
      </c>
      <c r="F400" s="13">
        <v>2302778</v>
      </c>
      <c r="G400" s="14">
        <f t="shared" si="63"/>
        <v>6.1524302075140404E-2</v>
      </c>
      <c r="H400" s="13">
        <v>1426728</v>
      </c>
      <c r="I400" s="14">
        <f t="shared" si="64"/>
        <v>3.5130046930076167E-2</v>
      </c>
      <c r="J400" s="15">
        <v>1223532</v>
      </c>
      <c r="K400" s="16">
        <f t="shared" si="65"/>
        <v>3.3998060343429982E-2</v>
      </c>
      <c r="L400" s="15">
        <v>572638</v>
      </c>
      <c r="M400" s="16">
        <f t="shared" si="59"/>
        <v>2.1104032293987711E-2</v>
      </c>
      <c r="N400" s="14">
        <f t="shared" si="66"/>
        <v>-66.513489359373764</v>
      </c>
      <c r="O400" s="14">
        <f t="shared" si="61"/>
        <v>61.402734088067241</v>
      </c>
      <c r="P400" s="14">
        <f t="shared" si="62"/>
        <v>16.607330253724463</v>
      </c>
      <c r="Q400" s="14">
        <f t="shared" si="60"/>
        <v>113.66587617307968</v>
      </c>
    </row>
    <row r="401" spans="1:17" s="3" customFormat="1" ht="54">
      <c r="A401" s="56" t="s">
        <v>1710</v>
      </c>
      <c r="B401" s="17" t="s">
        <v>873</v>
      </c>
      <c r="C401" s="18" t="s">
        <v>874</v>
      </c>
      <c r="D401" s="57">
        <v>760454</v>
      </c>
      <c r="E401" s="14">
        <f t="shared" si="67"/>
        <v>1.5180944672484443E-2</v>
      </c>
      <c r="F401" s="13">
        <v>246470</v>
      </c>
      <c r="G401" s="14">
        <f t="shared" si="63"/>
        <v>6.5850441216912161E-3</v>
      </c>
      <c r="H401" s="13">
        <v>215539</v>
      </c>
      <c r="I401" s="14">
        <f t="shared" si="64"/>
        <v>5.3071750083139094E-3</v>
      </c>
      <c r="J401" s="15">
        <v>93257</v>
      </c>
      <c r="K401" s="16">
        <f t="shared" si="65"/>
        <v>2.5913152360929259E-3</v>
      </c>
      <c r="L401" s="15">
        <v>625114</v>
      </c>
      <c r="M401" s="16">
        <f t="shared" si="59"/>
        <v>2.3037985679301466E-2</v>
      </c>
      <c r="N401" s="14">
        <f t="shared" si="66"/>
        <v>208.53815880228831</v>
      </c>
      <c r="O401" s="14">
        <f t="shared" si="61"/>
        <v>14.350535169969241</v>
      </c>
      <c r="P401" s="14">
        <f t="shared" si="62"/>
        <v>131.12366900071845</v>
      </c>
      <c r="Q401" s="14">
        <f t="shared" si="60"/>
        <v>-85.08160111595646</v>
      </c>
    </row>
    <row r="402" spans="1:17" s="3" customFormat="1" ht="54">
      <c r="A402" s="56" t="s">
        <v>1711</v>
      </c>
      <c r="B402" s="17" t="s">
        <v>1712</v>
      </c>
      <c r="C402" s="18" t="s">
        <v>1713</v>
      </c>
      <c r="D402" s="57">
        <v>759552</v>
      </c>
      <c r="E402" s="14">
        <f t="shared" si="67"/>
        <v>1.5162938044740252E-2</v>
      </c>
      <c r="F402" s="13">
        <v>498229</v>
      </c>
      <c r="G402" s="14">
        <f t="shared" si="63"/>
        <v>1.3311396712403509E-2</v>
      </c>
      <c r="H402" s="13">
        <v>352426</v>
      </c>
      <c r="I402" s="14">
        <f t="shared" si="64"/>
        <v>8.6777170696720213E-3</v>
      </c>
      <c r="J402" s="15">
        <v>315734</v>
      </c>
      <c r="K402" s="16">
        <f t="shared" si="65"/>
        <v>8.7732430246797981E-3</v>
      </c>
      <c r="L402" s="15">
        <v>281813</v>
      </c>
      <c r="M402" s="16">
        <f t="shared" si="59"/>
        <v>1.0385951775581709E-2</v>
      </c>
      <c r="N402" s="14">
        <f t="shared" si="66"/>
        <v>52.450379243279698</v>
      </c>
      <c r="O402" s="14">
        <f t="shared" si="61"/>
        <v>41.371238217384644</v>
      </c>
      <c r="P402" s="14">
        <f t="shared" si="62"/>
        <v>11.621174786370807</v>
      </c>
      <c r="Q402" s="14">
        <f t="shared" si="60"/>
        <v>12.036705191030931</v>
      </c>
    </row>
    <row r="403" spans="1:17" s="3" customFormat="1" ht="27">
      <c r="A403" s="56" t="s">
        <v>1714</v>
      </c>
      <c r="B403" s="17" t="s">
        <v>576</v>
      </c>
      <c r="C403" s="18" t="s">
        <v>577</v>
      </c>
      <c r="D403" s="57">
        <v>751174</v>
      </c>
      <c r="E403" s="14">
        <f t="shared" si="67"/>
        <v>1.4995688014539774E-2</v>
      </c>
      <c r="F403" s="13">
        <v>1733497</v>
      </c>
      <c r="G403" s="14">
        <f t="shared" si="63"/>
        <v>4.6314578771531459E-2</v>
      </c>
      <c r="H403" s="13">
        <v>2664824</v>
      </c>
      <c r="I403" s="14">
        <f t="shared" si="64"/>
        <v>6.5615444696111164E-2</v>
      </c>
      <c r="J403" s="15">
        <v>2179567</v>
      </c>
      <c r="K403" s="16">
        <f t="shared" si="65"/>
        <v>6.0563230376114933E-2</v>
      </c>
      <c r="L403" s="15">
        <v>2185561</v>
      </c>
      <c r="M403" s="16">
        <f t="shared" si="59"/>
        <v>8.0546785097181939E-2</v>
      </c>
      <c r="N403" s="14">
        <f t="shared" si="66"/>
        <v>-56.667130084447791</v>
      </c>
      <c r="O403" s="14">
        <f t="shared" si="61"/>
        <v>-34.948912198329047</v>
      </c>
      <c r="P403" s="14">
        <f t="shared" si="62"/>
        <v>22.263917557936967</v>
      </c>
      <c r="Q403" s="14">
        <f t="shared" si="60"/>
        <v>-0.27425452778485704</v>
      </c>
    </row>
    <row r="404" spans="1:17" s="3" customFormat="1">
      <c r="A404" s="56" t="s">
        <v>1715</v>
      </c>
      <c r="B404" s="17" t="s">
        <v>688</v>
      </c>
      <c r="C404" s="18" t="s">
        <v>689</v>
      </c>
      <c r="D404" s="57">
        <v>734366</v>
      </c>
      <c r="E404" s="14">
        <f t="shared" si="67"/>
        <v>1.4660149878038264E-2</v>
      </c>
      <c r="F404" s="13">
        <v>459858</v>
      </c>
      <c r="G404" s="14">
        <f t="shared" si="63"/>
        <v>1.2286222338267047E-2</v>
      </c>
      <c r="H404" s="13">
        <v>693325</v>
      </c>
      <c r="I404" s="14">
        <f t="shared" si="64"/>
        <v>1.7071607053197987E-2</v>
      </c>
      <c r="J404" s="15">
        <v>318702</v>
      </c>
      <c r="K404" s="16">
        <f t="shared" si="65"/>
        <v>8.8557142989082616E-3</v>
      </c>
      <c r="L404" s="15">
        <v>201649</v>
      </c>
      <c r="M404" s="16">
        <f t="shared" si="59"/>
        <v>7.4315833179955356E-3</v>
      </c>
      <c r="N404" s="14">
        <f t="shared" si="66"/>
        <v>59.694079476708033</v>
      </c>
      <c r="O404" s="14">
        <f t="shared" si="61"/>
        <v>-33.673529729924638</v>
      </c>
      <c r="P404" s="14">
        <f t="shared" si="62"/>
        <v>117.54648543153165</v>
      </c>
      <c r="Q404" s="14">
        <f t="shared" si="60"/>
        <v>58.047895104860423</v>
      </c>
    </row>
    <row r="405" spans="1:17" s="3" customFormat="1">
      <c r="A405" s="56" t="s">
        <v>1716</v>
      </c>
      <c r="B405" s="17" t="s">
        <v>1717</v>
      </c>
      <c r="C405" s="18" t="s">
        <v>1718</v>
      </c>
      <c r="D405" s="57">
        <v>732748</v>
      </c>
      <c r="E405" s="14">
        <f t="shared" si="67"/>
        <v>1.4627849740909549E-2</v>
      </c>
      <c r="F405" s="13">
        <v>431086</v>
      </c>
      <c r="G405" s="14">
        <f t="shared" si="63"/>
        <v>1.1517508541580637E-2</v>
      </c>
      <c r="H405" s="13">
        <v>196547</v>
      </c>
      <c r="I405" s="14">
        <f t="shared" si="64"/>
        <v>4.8395386744815271E-3</v>
      </c>
      <c r="J405" s="15">
        <v>938919</v>
      </c>
      <c r="K405" s="16">
        <f t="shared" si="65"/>
        <v>2.6089570864998166E-2</v>
      </c>
      <c r="L405" s="15">
        <v>322132</v>
      </c>
      <c r="M405" s="16">
        <f t="shared" si="59"/>
        <v>1.1871870415387818E-2</v>
      </c>
      <c r="N405" s="14">
        <f t="shared" si="66"/>
        <v>69.977220322627048</v>
      </c>
      <c r="O405" s="14">
        <f t="shared" si="61"/>
        <v>119.32972774959678</v>
      </c>
      <c r="P405" s="14">
        <f t="shared" si="62"/>
        <v>-79.066671352906909</v>
      </c>
      <c r="Q405" s="14">
        <f t="shared" si="60"/>
        <v>191.47026684713097</v>
      </c>
    </row>
    <row r="406" spans="1:17" s="3" customFormat="1" ht="54">
      <c r="A406" s="56" t="s">
        <v>1719</v>
      </c>
      <c r="B406" s="17" t="s">
        <v>1057</v>
      </c>
      <c r="C406" s="18" t="s">
        <v>1058</v>
      </c>
      <c r="D406" s="57">
        <v>725647</v>
      </c>
      <c r="E406" s="14">
        <f t="shared" si="67"/>
        <v>1.4486092464178398E-2</v>
      </c>
      <c r="F406" s="13">
        <v>275579</v>
      </c>
      <c r="G406" s="14">
        <f t="shared" si="63"/>
        <v>7.3627616911248576E-3</v>
      </c>
      <c r="H406" s="13">
        <v>400391</v>
      </c>
      <c r="I406" s="14">
        <f t="shared" si="64"/>
        <v>9.8587499652212102E-3</v>
      </c>
      <c r="J406" s="15">
        <v>53570</v>
      </c>
      <c r="K406" s="16">
        <f t="shared" si="65"/>
        <v>1.4885398114618531E-3</v>
      </c>
      <c r="L406" s="15">
        <v>251153</v>
      </c>
      <c r="M406" s="16">
        <f t="shared" si="59"/>
        <v>9.2560064521248937E-3</v>
      </c>
      <c r="N406" s="14">
        <f t="shared" si="66"/>
        <v>163.31723389663219</v>
      </c>
      <c r="O406" s="14">
        <f t="shared" si="61"/>
        <v>-31.172528853046146</v>
      </c>
      <c r="P406" s="14">
        <f t="shared" si="62"/>
        <v>647.41646443905177</v>
      </c>
      <c r="Q406" s="14">
        <f t="shared" ref="Q406:Q435" si="68">PRODUCT(J406-L406,100,1/L406)</f>
        <v>-78.670372243214288</v>
      </c>
    </row>
    <row r="407" spans="1:17" s="3" customFormat="1" ht="40.5">
      <c r="A407" s="56" t="s">
        <v>1720</v>
      </c>
      <c r="B407" s="17" t="s">
        <v>1721</v>
      </c>
      <c r="C407" s="18" t="s">
        <v>1722</v>
      </c>
      <c r="D407" s="57">
        <v>724799</v>
      </c>
      <c r="E407" s="14">
        <f t="shared" si="67"/>
        <v>1.4469163838538626E-2</v>
      </c>
      <c r="F407" s="13">
        <v>366905</v>
      </c>
      <c r="G407" s="14">
        <f t="shared" si="63"/>
        <v>9.8027573881978164E-3</v>
      </c>
      <c r="H407" s="13">
        <v>434626</v>
      </c>
      <c r="I407" s="14">
        <f t="shared" si="64"/>
        <v>1.0701711732741828E-2</v>
      </c>
      <c r="J407" s="15">
        <v>332500</v>
      </c>
      <c r="K407" s="16">
        <f t="shared" si="65"/>
        <v>9.2391168062547352E-3</v>
      </c>
      <c r="L407" s="15">
        <v>427539</v>
      </c>
      <c r="M407" s="16">
        <f t="shared" si="59"/>
        <v>1.5756545780998138E-2</v>
      </c>
      <c r="N407" s="14">
        <f t="shared" si="66"/>
        <v>97.544050912361499</v>
      </c>
      <c r="O407" s="14">
        <f t="shared" si="61"/>
        <v>-15.581442435565291</v>
      </c>
      <c r="P407" s="14">
        <f t="shared" si="62"/>
        <v>30.714586466165414</v>
      </c>
      <c r="Q407" s="14">
        <f t="shared" si="68"/>
        <v>-22.229317091540189</v>
      </c>
    </row>
    <row r="408" spans="1:17" s="3" customFormat="1" ht="54">
      <c r="A408" s="56" t="s">
        <v>1723</v>
      </c>
      <c r="B408" s="17" t="s">
        <v>594</v>
      </c>
      <c r="C408" s="18" t="s">
        <v>595</v>
      </c>
      <c r="D408" s="57">
        <v>717885</v>
      </c>
      <c r="E408" s="14">
        <f t="shared" si="67"/>
        <v>1.4331139643169073E-2</v>
      </c>
      <c r="F408" s="13">
        <v>1385331</v>
      </c>
      <c r="G408" s="14">
        <f t="shared" si="63"/>
        <v>3.7012479239447456E-2</v>
      </c>
      <c r="H408" s="13">
        <v>2097408</v>
      </c>
      <c r="I408" s="14">
        <f t="shared" si="64"/>
        <v>5.1644070538685152E-2</v>
      </c>
      <c r="J408" s="15">
        <v>1255152</v>
      </c>
      <c r="K408" s="16">
        <f t="shared" si="65"/>
        <v>3.4876679511591714E-2</v>
      </c>
      <c r="L408" s="15">
        <v>707203</v>
      </c>
      <c r="M408" s="16">
        <f t="shared" si="59"/>
        <v>2.6063298192584128E-2</v>
      </c>
      <c r="N408" s="14">
        <f t="shared" si="66"/>
        <v>-48.1795325449297</v>
      </c>
      <c r="O408" s="14">
        <f t="shared" si="61"/>
        <v>-33.950332982424023</v>
      </c>
      <c r="P408" s="14">
        <f t="shared" si="62"/>
        <v>67.103904547019013</v>
      </c>
      <c r="Q408" s="14">
        <f t="shared" si="68"/>
        <v>77.481147563005251</v>
      </c>
    </row>
    <row r="409" spans="1:17" s="3" customFormat="1" ht="27">
      <c r="A409" s="56" t="s">
        <v>1724</v>
      </c>
      <c r="B409" s="17" t="s">
        <v>304</v>
      </c>
      <c r="C409" s="18" t="s">
        <v>305</v>
      </c>
      <c r="D409" s="57">
        <v>717015</v>
      </c>
      <c r="E409" s="14">
        <f t="shared" si="67"/>
        <v>1.4313771831486761E-2</v>
      </c>
      <c r="F409" s="13">
        <v>1147789</v>
      </c>
      <c r="G409" s="14">
        <f t="shared" si="63"/>
        <v>3.0665968301991479E-2</v>
      </c>
      <c r="H409" s="13">
        <v>1927421</v>
      </c>
      <c r="I409" s="14">
        <f t="shared" si="64"/>
        <v>4.7458513594752706E-2</v>
      </c>
      <c r="J409" s="15">
        <v>1309110</v>
      </c>
      <c r="K409" s="16">
        <f t="shared" si="65"/>
        <v>3.637600060822898E-2</v>
      </c>
      <c r="L409" s="15">
        <v>1234590</v>
      </c>
      <c r="M409" s="16">
        <f t="shared" si="59"/>
        <v>4.5499647647963083E-2</v>
      </c>
      <c r="N409" s="14">
        <f t="shared" si="66"/>
        <v>-37.530765672087817</v>
      </c>
      <c r="O409" s="14">
        <f t="shared" si="61"/>
        <v>-40.449491833906556</v>
      </c>
      <c r="P409" s="14">
        <f t="shared" si="62"/>
        <v>47.231401486506101</v>
      </c>
      <c r="Q409" s="14">
        <f t="shared" si="68"/>
        <v>6.0360119553859981</v>
      </c>
    </row>
    <row r="410" spans="1:17" s="3" customFormat="1" ht="40.5">
      <c r="A410" s="56" t="s">
        <v>1725</v>
      </c>
      <c r="B410" s="17" t="s">
        <v>1726</v>
      </c>
      <c r="C410" s="18" t="s">
        <v>1727</v>
      </c>
      <c r="D410" s="57">
        <v>709369</v>
      </c>
      <c r="E410" s="14">
        <f t="shared" si="67"/>
        <v>1.4161134718701745E-2</v>
      </c>
      <c r="F410" s="13">
        <v>764548</v>
      </c>
      <c r="G410" s="14">
        <f t="shared" si="63"/>
        <v>2.0426755033678648E-2</v>
      </c>
      <c r="H410" s="13">
        <v>798109</v>
      </c>
      <c r="I410" s="14">
        <f t="shared" si="64"/>
        <v>1.9651683169683472E-2</v>
      </c>
      <c r="J410" s="15">
        <v>1162244</v>
      </c>
      <c r="K410" s="16">
        <f t="shared" si="65"/>
        <v>3.2295061874793168E-2</v>
      </c>
      <c r="L410" s="15">
        <v>1165327</v>
      </c>
      <c r="M410" s="16">
        <f t="shared" si="59"/>
        <v>4.2947025242921037E-2</v>
      </c>
      <c r="N410" s="14">
        <f t="shared" si="66"/>
        <v>-7.2172054599580404</v>
      </c>
      <c r="O410" s="14">
        <f t="shared" si="61"/>
        <v>-4.2050647217360035</v>
      </c>
      <c r="P410" s="14">
        <f t="shared" si="62"/>
        <v>-31.330340272782649</v>
      </c>
      <c r="Q410" s="14">
        <f t="shared" si="68"/>
        <v>-0.2645609343986709</v>
      </c>
    </row>
    <row r="411" spans="1:17" s="3" customFormat="1" ht="54">
      <c r="A411" s="56" t="s">
        <v>1728</v>
      </c>
      <c r="B411" s="17" t="s">
        <v>1729</v>
      </c>
      <c r="C411" s="18" t="s">
        <v>1730</v>
      </c>
      <c r="D411" s="57">
        <v>707579</v>
      </c>
      <c r="E411" s="14">
        <f t="shared" si="67"/>
        <v>1.4125400945240434E-2</v>
      </c>
      <c r="F411" s="13">
        <v>425618</v>
      </c>
      <c r="G411" s="14">
        <f t="shared" si="63"/>
        <v>1.1371417653207174E-2</v>
      </c>
      <c r="H411" s="13">
        <v>413093</v>
      </c>
      <c r="I411" s="14">
        <f t="shared" si="64"/>
        <v>1.0171508848558348E-2</v>
      </c>
      <c r="J411" s="15">
        <v>390624</v>
      </c>
      <c r="K411" s="16">
        <f t="shared" si="65"/>
        <v>1.0854197784440451E-2</v>
      </c>
      <c r="L411" s="15">
        <v>276376</v>
      </c>
      <c r="M411" s="16">
        <f t="shared" si="59"/>
        <v>1.0185576279050897E-2</v>
      </c>
      <c r="N411" s="14">
        <f t="shared" si="66"/>
        <v>66.247433144274922</v>
      </c>
      <c r="O411" s="14">
        <f t="shared" si="61"/>
        <v>3.0320048996230873</v>
      </c>
      <c r="P411" s="14">
        <f t="shared" si="62"/>
        <v>5.7520787253215371</v>
      </c>
      <c r="Q411" s="14">
        <f t="shared" si="68"/>
        <v>41.337887515558513</v>
      </c>
    </row>
    <row r="412" spans="1:17" s="3" customFormat="1" ht="54">
      <c r="A412" s="56" t="s">
        <v>1731</v>
      </c>
      <c r="B412" s="17" t="s">
        <v>426</v>
      </c>
      <c r="C412" s="18" t="s">
        <v>427</v>
      </c>
      <c r="D412" s="57">
        <v>693079</v>
      </c>
      <c r="E412" s="14">
        <f t="shared" si="67"/>
        <v>1.3835937417201889E-2</v>
      </c>
      <c r="F412" s="13">
        <v>1203</v>
      </c>
      <c r="G412" s="14">
        <f t="shared" si="63"/>
        <v>3.2141064139223978E-5</v>
      </c>
      <c r="H412" s="13">
        <v>84277</v>
      </c>
      <c r="I412" s="14">
        <f t="shared" si="64"/>
        <v>2.0751362313811946E-3</v>
      </c>
      <c r="J412" s="15">
        <v>10297</v>
      </c>
      <c r="K412" s="16">
        <f t="shared" si="65"/>
        <v>2.8612085941054138E-4</v>
      </c>
      <c r="L412" s="15">
        <v>1072852</v>
      </c>
      <c r="M412" s="16">
        <f t="shared" si="59"/>
        <v>3.9538946515371494E-2</v>
      </c>
      <c r="N412" s="14">
        <f t="shared" si="66"/>
        <v>57512.551953449707</v>
      </c>
      <c r="O412" s="14">
        <f t="shared" ref="O412:O420" si="69">PRODUCT(F412-H412,100,1/H412)</f>
        <v>-98.572564282069834</v>
      </c>
      <c r="P412" s="14">
        <f t="shared" si="62"/>
        <v>718.46168787025351</v>
      </c>
      <c r="Q412" s="14">
        <f t="shared" si="68"/>
        <v>-99.040221764045739</v>
      </c>
    </row>
    <row r="413" spans="1:17" s="3" customFormat="1">
      <c r="A413" s="56" t="s">
        <v>1732</v>
      </c>
      <c r="B413" s="17" t="s">
        <v>1019</v>
      </c>
      <c r="C413" s="18" t="s">
        <v>1020</v>
      </c>
      <c r="D413" s="57">
        <v>692797</v>
      </c>
      <c r="E413" s="14">
        <f t="shared" si="67"/>
        <v>1.3830307850656589E-2</v>
      </c>
      <c r="F413" s="13">
        <v>190348</v>
      </c>
      <c r="G413" s="14">
        <f t="shared" si="63"/>
        <v>5.0856087088719908E-3</v>
      </c>
      <c r="H413" s="13">
        <v>322282</v>
      </c>
      <c r="I413" s="14">
        <f t="shared" si="64"/>
        <v>7.9354872019886113E-3</v>
      </c>
      <c r="J413" s="15">
        <v>678364</v>
      </c>
      <c r="K413" s="16">
        <f t="shared" si="65"/>
        <v>1.8849576641077257E-2</v>
      </c>
      <c r="L413" s="15">
        <v>47978</v>
      </c>
      <c r="M413" s="16">
        <f t="shared" si="59"/>
        <v>1.7681838463408687E-3</v>
      </c>
      <c r="N413" s="14">
        <f t="shared" si="66"/>
        <v>263.96337234959128</v>
      </c>
      <c r="O413" s="14">
        <f t="shared" si="69"/>
        <v>-40.937439881842614</v>
      </c>
      <c r="P413" s="14">
        <f t="shared" si="62"/>
        <v>-52.491287863153119</v>
      </c>
      <c r="Q413" s="14">
        <f t="shared" si="68"/>
        <v>1313.9063737546376</v>
      </c>
    </row>
    <row r="414" spans="1:17" s="3" customFormat="1" ht="40.5">
      <c r="A414" s="56" t="s">
        <v>1733</v>
      </c>
      <c r="B414" s="17" t="s">
        <v>474</v>
      </c>
      <c r="C414" s="18" t="s">
        <v>475</v>
      </c>
      <c r="D414" s="57">
        <v>689170</v>
      </c>
      <c r="E414" s="14">
        <f t="shared" si="67"/>
        <v>1.3757902042643084E-2</v>
      </c>
      <c r="F414" s="13">
        <v>884605</v>
      </c>
      <c r="G414" s="14">
        <f t="shared" si="63"/>
        <v>2.3634369112949482E-2</v>
      </c>
      <c r="H414" s="13">
        <v>968959</v>
      </c>
      <c r="I414" s="14">
        <f t="shared" si="64"/>
        <v>2.3858489595297544E-2</v>
      </c>
      <c r="J414" s="15">
        <v>417764</v>
      </c>
      <c r="K414" s="16">
        <f t="shared" si="65"/>
        <v>1.1608332010370537E-2</v>
      </c>
      <c r="L414" s="15">
        <v>131200</v>
      </c>
      <c r="M414" s="16">
        <f t="shared" si="59"/>
        <v>4.8352520038334647E-3</v>
      </c>
      <c r="N414" s="14">
        <f t="shared" si="66"/>
        <v>-22.092911525483125</v>
      </c>
      <c r="O414" s="14">
        <f t="shared" si="69"/>
        <v>-8.70563150762829</v>
      </c>
      <c r="P414" s="14">
        <f t="shared" si="62"/>
        <v>131.93932459474726</v>
      </c>
      <c r="Q414" s="14">
        <f t="shared" si="68"/>
        <v>218.41768292682926</v>
      </c>
    </row>
    <row r="415" spans="1:17" s="3" customFormat="1" ht="27">
      <c r="A415" s="56" t="s">
        <v>1734</v>
      </c>
      <c r="B415" s="17" t="s">
        <v>905</v>
      </c>
      <c r="C415" s="18" t="s">
        <v>906</v>
      </c>
      <c r="D415" s="57">
        <v>676427</v>
      </c>
      <c r="E415" s="14">
        <f t="shared" si="67"/>
        <v>1.3503513509002037E-2</v>
      </c>
      <c r="F415" s="13">
        <v>403795</v>
      </c>
      <c r="G415" s="14">
        <f t="shared" si="63"/>
        <v>1.0788363253614252E-2</v>
      </c>
      <c r="H415" s="13">
        <v>514068</v>
      </c>
      <c r="I415" s="14">
        <f t="shared" si="64"/>
        <v>1.2657796696532482E-2</v>
      </c>
      <c r="J415" s="15">
        <v>305217</v>
      </c>
      <c r="K415" s="16">
        <f t="shared" si="65"/>
        <v>8.4810090654275239E-3</v>
      </c>
      <c r="L415" s="15">
        <v>301058</v>
      </c>
      <c r="M415" s="16">
        <f t="shared" si="59"/>
        <v>1.1095208062272066E-2</v>
      </c>
      <c r="N415" s="14">
        <f t="shared" si="66"/>
        <v>67.517428398073278</v>
      </c>
      <c r="O415" s="14">
        <f t="shared" si="69"/>
        <v>-21.451053168063371</v>
      </c>
      <c r="P415" s="14">
        <f t="shared" si="62"/>
        <v>68.427053538957523</v>
      </c>
      <c r="Q415" s="14">
        <f t="shared" si="68"/>
        <v>1.3814613795348405</v>
      </c>
    </row>
    <row r="416" spans="1:17" s="3" customFormat="1">
      <c r="A416" s="56" t="s">
        <v>1735</v>
      </c>
      <c r="B416" s="17" t="s">
        <v>1736</v>
      </c>
      <c r="C416" s="18" t="s">
        <v>1737</v>
      </c>
      <c r="D416" s="57">
        <v>674656</v>
      </c>
      <c r="E416" s="14">
        <f t="shared" si="67"/>
        <v>1.3468159032577465E-2</v>
      </c>
      <c r="F416" s="13">
        <v>515310</v>
      </c>
      <c r="G416" s="14">
        <f t="shared" si="63"/>
        <v>1.3767757075298011E-2</v>
      </c>
      <c r="H416" s="13">
        <v>904300</v>
      </c>
      <c r="I416" s="14">
        <f t="shared" si="64"/>
        <v>2.2266403574379895E-2</v>
      </c>
      <c r="J416" s="15">
        <v>1168259</v>
      </c>
      <c r="K416" s="16">
        <f t="shared" si="65"/>
        <v>3.246219958182963E-2</v>
      </c>
      <c r="L416" s="15">
        <v>995753</v>
      </c>
      <c r="M416" s="16">
        <f t="shared" si="59"/>
        <v>3.6697535736076099E-2</v>
      </c>
      <c r="N416" s="14">
        <f t="shared" si="66"/>
        <v>30.922357415924395</v>
      </c>
      <c r="O416" s="14">
        <f t="shared" si="69"/>
        <v>-43.015592170739801</v>
      </c>
      <c r="P416" s="14">
        <f t="shared" si="62"/>
        <v>-22.594219261311061</v>
      </c>
      <c r="Q416" s="14">
        <f t="shared" si="68"/>
        <v>17.324175774514362</v>
      </c>
    </row>
    <row r="417" spans="1:17" s="3" customFormat="1" ht="40.5">
      <c r="A417" s="56" t="s">
        <v>1738</v>
      </c>
      <c r="B417" s="17" t="s">
        <v>747</v>
      </c>
      <c r="C417" s="18" t="s">
        <v>748</v>
      </c>
      <c r="D417" s="57">
        <v>673274</v>
      </c>
      <c r="E417" s="14">
        <f t="shared" si="67"/>
        <v>1.3440570163905102E-2</v>
      </c>
      <c r="F417" s="13">
        <v>475497</v>
      </c>
      <c r="G417" s="14">
        <f t="shared" si="63"/>
        <v>1.270405617207696E-2</v>
      </c>
      <c r="H417" s="13">
        <v>685757</v>
      </c>
      <c r="I417" s="14">
        <f t="shared" si="64"/>
        <v>1.6885261656481292E-2</v>
      </c>
      <c r="J417" s="15">
        <v>543684</v>
      </c>
      <c r="K417" s="16">
        <f t="shared" si="65"/>
        <v>1.5107248065238495E-2</v>
      </c>
      <c r="L417" s="15">
        <v>551229</v>
      </c>
      <c r="M417" s="16">
        <f t="shared" si="59"/>
        <v>2.0315023832478026E-2</v>
      </c>
      <c r="N417" s="14">
        <f t="shared" si="66"/>
        <v>41.593742967884133</v>
      </c>
      <c r="O417" s="14">
        <f t="shared" si="69"/>
        <v>-30.661006741455065</v>
      </c>
      <c r="P417" s="14">
        <f t="shared" si="62"/>
        <v>26.131539644352234</v>
      </c>
      <c r="Q417" s="14">
        <f t="shared" si="68"/>
        <v>-1.3687596262170532</v>
      </c>
    </row>
    <row r="418" spans="1:17" s="3" customFormat="1" ht="40.5">
      <c r="A418" s="56" t="s">
        <v>1739</v>
      </c>
      <c r="B418" s="17" t="s">
        <v>1740</v>
      </c>
      <c r="C418" s="18" t="s">
        <v>1741</v>
      </c>
      <c r="D418" s="57">
        <v>670413</v>
      </c>
      <c r="E418" s="14">
        <f t="shared" si="67"/>
        <v>1.3383456015372807E-2</v>
      </c>
      <c r="F418" s="13">
        <v>620979</v>
      </c>
      <c r="G418" s="14">
        <f t="shared" si="63"/>
        <v>1.6590960821372541E-2</v>
      </c>
      <c r="H418" s="13">
        <v>1134711</v>
      </c>
      <c r="I418" s="14">
        <f t="shared" si="64"/>
        <v>2.7939768955311493E-2</v>
      </c>
      <c r="J418" s="15">
        <v>845874</v>
      </c>
      <c r="K418" s="16">
        <f t="shared" si="65"/>
        <v>2.3504146434207274E-2</v>
      </c>
      <c r="L418" s="15">
        <v>1070060</v>
      </c>
      <c r="M418" s="16">
        <f t="shared" si="59"/>
        <v>3.9436049994070403E-2</v>
      </c>
      <c r="N418" s="14">
        <f t="shared" si="66"/>
        <v>7.9606556743464756</v>
      </c>
      <c r="O418" s="14">
        <f t="shared" si="69"/>
        <v>-45.274259260728066</v>
      </c>
      <c r="P418" s="14">
        <f t="shared" si="62"/>
        <v>34.146575021811763</v>
      </c>
      <c r="Q418" s="14">
        <f t="shared" si="68"/>
        <v>-20.950787806291238</v>
      </c>
    </row>
    <row r="419" spans="1:17" s="3" customFormat="1" ht="27">
      <c r="A419" s="56" t="s">
        <v>1742</v>
      </c>
      <c r="B419" s="17" t="s">
        <v>1743</v>
      </c>
      <c r="C419" s="18" t="s">
        <v>1744</v>
      </c>
      <c r="D419" s="57">
        <v>666721</v>
      </c>
      <c r="E419" s="14">
        <f t="shared" si="67"/>
        <v>1.3309752612233614E-2</v>
      </c>
      <c r="F419" s="13">
        <v>373903</v>
      </c>
      <c r="G419" s="14">
        <f t="shared" si="63"/>
        <v>9.9897259391922375E-3</v>
      </c>
      <c r="H419" s="13">
        <v>163665</v>
      </c>
      <c r="I419" s="14">
        <f t="shared" si="64"/>
        <v>4.0298915636413635E-3</v>
      </c>
      <c r="J419" s="15">
        <v>201438</v>
      </c>
      <c r="K419" s="16">
        <f t="shared" si="65"/>
        <v>5.5973209359950118E-3</v>
      </c>
      <c r="L419" s="15">
        <v>263322</v>
      </c>
      <c r="M419" s="16">
        <f t="shared" si="59"/>
        <v>9.704483446291429E-3</v>
      </c>
      <c r="N419" s="14">
        <f t="shared" si="66"/>
        <v>78.313894245298926</v>
      </c>
      <c r="O419" s="14">
        <f t="shared" si="69"/>
        <v>128.4562979256408</v>
      </c>
      <c r="P419" s="14">
        <f t="shared" si="62"/>
        <v>-18.751675453489412</v>
      </c>
      <c r="Q419" s="14">
        <f t="shared" si="68"/>
        <v>-23.50126461138834</v>
      </c>
    </row>
    <row r="420" spans="1:17" s="3" customFormat="1">
      <c r="A420" s="56" t="s">
        <v>1745</v>
      </c>
      <c r="B420" s="17" t="s">
        <v>1029</v>
      </c>
      <c r="C420" s="18" t="s">
        <v>1030</v>
      </c>
      <c r="D420" s="57">
        <v>664567</v>
      </c>
      <c r="E420" s="14">
        <f t="shared" si="67"/>
        <v>1.3266752306068439E-2</v>
      </c>
      <c r="F420" s="13">
        <v>1030509</v>
      </c>
      <c r="G420" s="14">
        <f t="shared" si="63"/>
        <v>2.7532548516249009E-2</v>
      </c>
      <c r="H420" s="13">
        <v>1340912</v>
      </c>
      <c r="I420" s="14">
        <f t="shared" si="64"/>
        <v>3.3017016200076181E-2</v>
      </c>
      <c r="J420" s="15">
        <v>474261</v>
      </c>
      <c r="K420" s="16">
        <f t="shared" si="65"/>
        <v>1.3178203836544894E-2</v>
      </c>
      <c r="L420" s="15">
        <v>240230</v>
      </c>
      <c r="M420" s="16">
        <f t="shared" si="59"/>
        <v>8.8534496103728141E-3</v>
      </c>
      <c r="N420" s="14">
        <f t="shared" si="66"/>
        <v>-35.510800973111344</v>
      </c>
      <c r="O420" s="14">
        <f t="shared" si="69"/>
        <v>-23.148648084288901</v>
      </c>
      <c r="P420" s="14">
        <f t="shared" si="62"/>
        <v>182.73714262821528</v>
      </c>
      <c r="Q420" s="14">
        <f t="shared" si="68"/>
        <v>97.419556258585516</v>
      </c>
    </row>
    <row r="421" spans="1:17" s="3" customFormat="1" ht="27">
      <c r="A421" s="56" t="s">
        <v>1746</v>
      </c>
      <c r="B421" s="17" t="s">
        <v>584</v>
      </c>
      <c r="C421" s="18" t="s">
        <v>585</v>
      </c>
      <c r="D421" s="57">
        <v>660713</v>
      </c>
      <c r="E421" s="14">
        <f t="shared" si="67"/>
        <v>1.3189814896615987E-2</v>
      </c>
      <c r="F421" s="13">
        <v>1116523</v>
      </c>
      <c r="G421" s="14">
        <f t="shared" si="63"/>
        <v>2.983062124349025E-2</v>
      </c>
      <c r="H421" s="13"/>
      <c r="I421" s="14">
        <f t="shared" si="64"/>
        <v>2.4622806120070655E-8</v>
      </c>
      <c r="J421" s="15">
        <v>6120</v>
      </c>
      <c r="K421" s="16">
        <f t="shared" si="65"/>
        <v>1.7005532287001199E-4</v>
      </c>
      <c r="L421" s="15">
        <v>7978</v>
      </c>
      <c r="M421" s="16">
        <f t="shared" si="59"/>
        <v>2.9402165005017818E-4</v>
      </c>
      <c r="N421" s="14">
        <f t="shared" si="66"/>
        <v>-40.824058259435766</v>
      </c>
      <c r="O421" s="14"/>
      <c r="P421" s="14">
        <f t="shared" si="62"/>
        <v>-100</v>
      </c>
      <c r="Q421" s="14">
        <f t="shared" si="68"/>
        <v>-23.289044873401853</v>
      </c>
    </row>
    <row r="422" spans="1:17" s="3" customFormat="1">
      <c r="A422" s="56" t="s">
        <v>1747</v>
      </c>
      <c r="B422" s="17" t="s">
        <v>1748</v>
      </c>
      <c r="C422" s="18" t="s">
        <v>1749</v>
      </c>
      <c r="D422" s="57">
        <v>642461</v>
      </c>
      <c r="E422" s="14">
        <f t="shared" si="67"/>
        <v>1.2825450185322225E-2</v>
      </c>
      <c r="F422" s="13">
        <v>373475</v>
      </c>
      <c r="G422" s="14">
        <f t="shared" si="63"/>
        <v>9.9782908806289889E-3</v>
      </c>
      <c r="H422" s="13">
        <v>560168</v>
      </c>
      <c r="I422" s="14">
        <f t="shared" si="64"/>
        <v>1.3792908058667739E-2</v>
      </c>
      <c r="J422" s="15">
        <v>1057778</v>
      </c>
      <c r="K422" s="16">
        <f t="shared" si="65"/>
        <v>2.9392284201763975E-2</v>
      </c>
      <c r="L422" s="15">
        <v>512225</v>
      </c>
      <c r="M422" s="16">
        <f t="shared" si="59"/>
        <v>1.8877568274874971E-2</v>
      </c>
      <c r="N422" s="14">
        <f t="shared" si="66"/>
        <v>72.022491465292191</v>
      </c>
      <c r="O422" s="14">
        <f t="shared" ref="O422:O455" si="70">PRODUCT(F422-H422,100,1/H422)</f>
        <v>-33.328037303094789</v>
      </c>
      <c r="P422" s="14">
        <f t="shared" si="62"/>
        <v>-47.042952301900776</v>
      </c>
      <c r="Q422" s="14">
        <f t="shared" si="68"/>
        <v>106.50651569134658</v>
      </c>
    </row>
    <row r="423" spans="1:17" s="3" customFormat="1" ht="40.5">
      <c r="A423" s="56" t="s">
        <v>1750</v>
      </c>
      <c r="B423" s="17" t="s">
        <v>532</v>
      </c>
      <c r="C423" s="18" t="s">
        <v>533</v>
      </c>
      <c r="D423" s="57">
        <v>640748</v>
      </c>
      <c r="E423" s="14">
        <f t="shared" si="67"/>
        <v>1.279125356300981E-2</v>
      </c>
      <c r="F423" s="13">
        <v>689786</v>
      </c>
      <c r="G423" s="14">
        <f t="shared" si="63"/>
        <v>1.8429306789974023E-2</v>
      </c>
      <c r="H423" s="13">
        <v>699215</v>
      </c>
      <c r="I423" s="14">
        <f t="shared" si="64"/>
        <v>1.7216635381245203E-2</v>
      </c>
      <c r="J423" s="15">
        <v>451719</v>
      </c>
      <c r="K423" s="16">
        <f t="shared" si="65"/>
        <v>1.2551833397307015E-2</v>
      </c>
      <c r="L423" s="15">
        <v>589759</v>
      </c>
      <c r="M423" s="16">
        <f t="shared" si="59"/>
        <v>2.1735010568055033E-2</v>
      </c>
      <c r="N423" s="14">
        <f t="shared" si="66"/>
        <v>-7.1091613920839212</v>
      </c>
      <c r="O423" s="14">
        <f t="shared" si="70"/>
        <v>-1.3485122601774848</v>
      </c>
      <c r="P423" s="14">
        <f t="shared" si="62"/>
        <v>54.7898140215488</v>
      </c>
      <c r="Q423" s="14">
        <f t="shared" si="68"/>
        <v>-23.406170995270948</v>
      </c>
    </row>
    <row r="424" spans="1:17" s="3" customFormat="1" ht="27">
      <c r="A424" s="56" t="s">
        <v>1751</v>
      </c>
      <c r="B424" s="17" t="s">
        <v>759</v>
      </c>
      <c r="C424" s="18" t="s">
        <v>760</v>
      </c>
      <c r="D424" s="57">
        <v>639422</v>
      </c>
      <c r="E424" s="14">
        <f t="shared" si="67"/>
        <v>1.2764782622445733E-2</v>
      </c>
      <c r="F424" s="13">
        <v>756496</v>
      </c>
      <c r="G424" s="14">
        <f t="shared" si="63"/>
        <v>2.0211626315100897E-2</v>
      </c>
      <c r="H424" s="13">
        <v>454548</v>
      </c>
      <c r="I424" s="14">
        <f t="shared" si="64"/>
        <v>1.1192247276265877E-2</v>
      </c>
      <c r="J424" s="15">
        <v>480420</v>
      </c>
      <c r="K424" s="16">
        <f t="shared" si="65"/>
        <v>1.3349342845295939E-2</v>
      </c>
      <c r="L424" s="15">
        <v>586816</v>
      </c>
      <c r="M424" s="16">
        <f t="shared" si="59"/>
        <v>2.1626549084462945E-2</v>
      </c>
      <c r="N424" s="14">
        <f t="shared" si="66"/>
        <v>-15.475825384403883</v>
      </c>
      <c r="O424" s="14">
        <f t="shared" si="70"/>
        <v>66.428188002147181</v>
      </c>
      <c r="P424" s="14">
        <f t="shared" si="62"/>
        <v>-5.3852878731110279</v>
      </c>
      <c r="Q424" s="14">
        <f t="shared" si="68"/>
        <v>-18.13106663758316</v>
      </c>
    </row>
    <row r="425" spans="1:17" s="3" customFormat="1" ht="27">
      <c r="A425" s="56" t="s">
        <v>1752</v>
      </c>
      <c r="B425" s="17" t="s">
        <v>875</v>
      </c>
      <c r="C425" s="18" t="s">
        <v>876</v>
      </c>
      <c r="D425" s="57">
        <v>637076</v>
      </c>
      <c r="E425" s="14">
        <f t="shared" si="67"/>
        <v>1.2717949419909291E-2</v>
      </c>
      <c r="F425" s="13">
        <v>362749</v>
      </c>
      <c r="G425" s="14">
        <f t="shared" si="63"/>
        <v>9.6917197634574879E-3</v>
      </c>
      <c r="H425" s="13">
        <v>238088</v>
      </c>
      <c r="I425" s="14">
        <f t="shared" si="64"/>
        <v>5.8623946635153823E-3</v>
      </c>
      <c r="J425" s="15">
        <v>213827</v>
      </c>
      <c r="K425" s="16">
        <f t="shared" si="65"/>
        <v>5.9415718175369362E-3</v>
      </c>
      <c r="L425" s="15">
        <v>292253</v>
      </c>
      <c r="M425" s="16">
        <f t="shared" si="59"/>
        <v>1.0770708108813578E-2</v>
      </c>
      <c r="N425" s="14">
        <f t="shared" si="66"/>
        <v>75.624467607078174</v>
      </c>
      <c r="O425" s="14">
        <f t="shared" si="70"/>
        <v>52.359211720036285</v>
      </c>
      <c r="P425" s="14">
        <f t="shared" si="62"/>
        <v>11.346088192791369</v>
      </c>
      <c r="Q425" s="14">
        <f t="shared" si="68"/>
        <v>-26.834968332232691</v>
      </c>
    </row>
    <row r="426" spans="1:17" s="3" customFormat="1" ht="40.5">
      <c r="A426" s="56" t="s">
        <v>1753</v>
      </c>
      <c r="B426" s="17" t="s">
        <v>1754</v>
      </c>
      <c r="C426" s="18" t="s">
        <v>1755</v>
      </c>
      <c r="D426" s="57">
        <v>626895</v>
      </c>
      <c r="E426" s="14">
        <f t="shared" si="67"/>
        <v>1.2514706097222363E-2</v>
      </c>
      <c r="F426" s="13">
        <v>516479</v>
      </c>
      <c r="G426" s="14">
        <f t="shared" si="63"/>
        <v>1.3798989746934547E-2</v>
      </c>
      <c r="H426" s="13">
        <v>404158</v>
      </c>
      <c r="I426" s="14">
        <f t="shared" si="64"/>
        <v>9.9515040758755158E-3</v>
      </c>
      <c r="J426" s="15">
        <v>326896</v>
      </c>
      <c r="K426" s="16">
        <f t="shared" si="65"/>
        <v>9.0833994811953325E-3</v>
      </c>
      <c r="L426" s="15">
        <v>178543</v>
      </c>
      <c r="M426" s="16">
        <f t="shared" si="59"/>
        <v>6.5800335253082187E-3</v>
      </c>
      <c r="N426" s="14">
        <f t="shared" si="66"/>
        <v>21.37860397034536</v>
      </c>
      <c r="O426" s="14">
        <f t="shared" si="70"/>
        <v>27.79135882501398</v>
      </c>
      <c r="P426" s="14">
        <f t="shared" si="62"/>
        <v>23.635039890362684</v>
      </c>
      <c r="Q426" s="14">
        <f t="shared" si="68"/>
        <v>83.090908072565156</v>
      </c>
    </row>
    <row r="427" spans="1:17" s="3" customFormat="1" ht="27">
      <c r="A427" s="56" t="s">
        <v>1756</v>
      </c>
      <c r="B427" s="17" t="s">
        <v>560</v>
      </c>
      <c r="C427" s="18" t="s">
        <v>561</v>
      </c>
      <c r="D427" s="57">
        <v>626256</v>
      </c>
      <c r="E427" s="14">
        <f t="shared" si="67"/>
        <v>1.2501949738986733E-2</v>
      </c>
      <c r="F427" s="13">
        <v>580914</v>
      </c>
      <c r="G427" s="14">
        <f t="shared" si="63"/>
        <v>1.5520527126660978E-2</v>
      </c>
      <c r="H427" s="13">
        <v>179347</v>
      </c>
      <c r="I427" s="14">
        <f t="shared" si="64"/>
        <v>4.4160264092163119E-3</v>
      </c>
      <c r="J427" s="15">
        <v>123849</v>
      </c>
      <c r="K427" s="16">
        <f t="shared" si="65"/>
        <v>3.4413695559032866E-3</v>
      </c>
      <c r="L427" s="15">
        <v>191915</v>
      </c>
      <c r="M427" s="16">
        <f t="shared" si="59"/>
        <v>7.072845947528196E-3</v>
      </c>
      <c r="N427" s="14">
        <f t="shared" si="66"/>
        <v>7.8052861525113872</v>
      </c>
      <c r="O427" s="14">
        <f t="shared" si="70"/>
        <v>223.90505556268019</v>
      </c>
      <c r="P427" s="14">
        <f t="shared" si="62"/>
        <v>44.811019870971911</v>
      </c>
      <c r="Q427" s="14">
        <f t="shared" si="68"/>
        <v>-35.46674308938853</v>
      </c>
    </row>
    <row r="428" spans="1:17" s="3" customFormat="1" ht="40.5">
      <c r="A428" s="56" t="s">
        <v>1757</v>
      </c>
      <c r="B428" s="17" t="s">
        <v>354</v>
      </c>
      <c r="C428" s="18" t="s">
        <v>355</v>
      </c>
      <c r="D428" s="57">
        <v>622698</v>
      </c>
      <c r="E428" s="14">
        <f t="shared" si="67"/>
        <v>1.2430921378106655E-2</v>
      </c>
      <c r="F428" s="13">
        <v>966787</v>
      </c>
      <c r="G428" s="14">
        <f t="shared" si="63"/>
        <v>2.5830060661652478E-2</v>
      </c>
      <c r="H428" s="13">
        <v>581703</v>
      </c>
      <c r="I428" s="14">
        <f t="shared" si="64"/>
        <v>1.4323160188463462E-2</v>
      </c>
      <c r="J428" s="15">
        <v>251328</v>
      </c>
      <c r="K428" s="16">
        <f t="shared" si="65"/>
        <v>6.9836052591951588E-3</v>
      </c>
      <c r="L428" s="15">
        <v>369103</v>
      </c>
      <c r="M428" s="16">
        <f t="shared" si="59"/>
        <v>1.3602942228437068E-2</v>
      </c>
      <c r="N428" s="14">
        <f t="shared" si="66"/>
        <v>-35.590983329316593</v>
      </c>
      <c r="O428" s="14">
        <f t="shared" si="70"/>
        <v>66.199417916015562</v>
      </c>
      <c r="P428" s="14">
        <f t="shared" si="62"/>
        <v>131.45172841864016</v>
      </c>
      <c r="Q428" s="14">
        <f t="shared" si="68"/>
        <v>-31.90843748222041</v>
      </c>
    </row>
    <row r="429" spans="1:17" s="3" customFormat="1" ht="54">
      <c r="A429" s="56" t="s">
        <v>1758</v>
      </c>
      <c r="B429" s="17" t="s">
        <v>204</v>
      </c>
      <c r="C429" s="18" t="s">
        <v>205</v>
      </c>
      <c r="D429" s="57">
        <v>617537</v>
      </c>
      <c r="E429" s="14">
        <f t="shared" si="67"/>
        <v>1.2327892325126866E-2</v>
      </c>
      <c r="F429" s="13">
        <v>477768</v>
      </c>
      <c r="G429" s="14">
        <f t="shared" si="63"/>
        <v>1.2764731447771205E-2</v>
      </c>
      <c r="H429" s="13">
        <v>366318</v>
      </c>
      <c r="I429" s="14">
        <f t="shared" si="64"/>
        <v>9.0197770922920417E-3</v>
      </c>
      <c r="J429" s="15">
        <v>371126</v>
      </c>
      <c r="K429" s="16">
        <f t="shared" si="65"/>
        <v>1.031241041755818E-2</v>
      </c>
      <c r="L429" s="15">
        <v>276416</v>
      </c>
      <c r="M429" s="16">
        <f t="shared" si="59"/>
        <v>1.0187050441247188E-2</v>
      </c>
      <c r="N429" s="14">
        <f t="shared" si="66"/>
        <v>29.25457544247417</v>
      </c>
      <c r="O429" s="14">
        <f t="shared" si="70"/>
        <v>30.424385370088284</v>
      </c>
      <c r="P429" s="14">
        <f t="shared" si="62"/>
        <v>-1.2955168864482682</v>
      </c>
      <c r="Q429" s="14">
        <f t="shared" si="68"/>
        <v>34.263573743922201</v>
      </c>
    </row>
    <row r="430" spans="1:17" s="3" customFormat="1" ht="54">
      <c r="A430" s="56" t="s">
        <v>1759</v>
      </c>
      <c r="B430" s="17" t="s">
        <v>1149</v>
      </c>
      <c r="C430" s="18" t="s">
        <v>1150</v>
      </c>
      <c r="D430" s="57">
        <v>612161</v>
      </c>
      <c r="E430" s="14">
        <f t="shared" si="67"/>
        <v>1.2220571226731333E-2</v>
      </c>
      <c r="F430" s="13">
        <v>507189</v>
      </c>
      <c r="G430" s="14">
        <f t="shared" si="63"/>
        <v>1.3550784854288336E-2</v>
      </c>
      <c r="H430" s="13">
        <v>437920</v>
      </c>
      <c r="I430" s="14">
        <f t="shared" si="64"/>
        <v>1.0782819256101342E-2</v>
      </c>
      <c r="J430" s="15">
        <v>468731</v>
      </c>
      <c r="K430" s="16">
        <f t="shared" si="65"/>
        <v>1.3024542735977709E-2</v>
      </c>
      <c r="L430" s="15">
        <v>389398</v>
      </c>
      <c r="M430" s="16">
        <f t="shared" si="59"/>
        <v>1.4350895272780056E-2</v>
      </c>
      <c r="N430" s="14">
        <f t="shared" si="66"/>
        <v>20.696821106135975</v>
      </c>
      <c r="O430" s="14">
        <f t="shared" si="70"/>
        <v>15.81772926561929</v>
      </c>
      <c r="P430" s="14">
        <f t="shared" si="62"/>
        <v>-6.5732797702733556</v>
      </c>
      <c r="Q430" s="14">
        <f t="shared" si="68"/>
        <v>20.37324280042527</v>
      </c>
    </row>
    <row r="431" spans="1:17" s="3" customFormat="1" ht="54">
      <c r="A431" s="56" t="s">
        <v>1760</v>
      </c>
      <c r="B431" s="17" t="s">
        <v>466</v>
      </c>
      <c r="C431" s="18" t="s">
        <v>467</v>
      </c>
      <c r="D431" s="57">
        <v>603283</v>
      </c>
      <c r="E431" s="14">
        <f t="shared" si="67"/>
        <v>1.2043339695564008E-2</v>
      </c>
      <c r="F431" s="13">
        <v>751246</v>
      </c>
      <c r="G431" s="14">
        <f t="shared" si="63"/>
        <v>2.0071359825715257E-2</v>
      </c>
      <c r="H431" s="13">
        <v>956648</v>
      </c>
      <c r="I431" s="14">
        <f t="shared" si="64"/>
        <v>2.3555358229153354E-2</v>
      </c>
      <c r="J431" s="15">
        <v>501009</v>
      </c>
      <c r="K431" s="16">
        <f t="shared" si="65"/>
        <v>1.392144563002971E-2</v>
      </c>
      <c r="L431" s="15">
        <v>316699</v>
      </c>
      <c r="M431" s="16">
        <f t="shared" si="59"/>
        <v>1.1671642335076634E-2</v>
      </c>
      <c r="N431" s="14">
        <f t="shared" si="66"/>
        <v>-19.695678912100696</v>
      </c>
      <c r="O431" s="14">
        <f t="shared" si="70"/>
        <v>-21.471011281056356</v>
      </c>
      <c r="P431" s="14">
        <f t="shared" si="62"/>
        <v>90.944274454151525</v>
      </c>
      <c r="Q431" s="14">
        <f t="shared" si="68"/>
        <v>58.197215652717567</v>
      </c>
    </row>
    <row r="432" spans="1:17" s="3" customFormat="1" ht="27">
      <c r="A432" s="56" t="s">
        <v>1761</v>
      </c>
      <c r="B432" s="17" t="s">
        <v>1762</v>
      </c>
      <c r="C432" s="18" t="s">
        <v>1763</v>
      </c>
      <c r="D432" s="57">
        <v>598796</v>
      </c>
      <c r="E432" s="14">
        <f t="shared" si="67"/>
        <v>1.1953765705887529E-2</v>
      </c>
      <c r="F432" s="13">
        <v>319931</v>
      </c>
      <c r="G432" s="14">
        <f t="shared" si="63"/>
        <v>8.5477329934547513E-3</v>
      </c>
      <c r="H432" s="13">
        <v>258643</v>
      </c>
      <c r="I432" s="14">
        <f t="shared" si="64"/>
        <v>6.3685164433134349E-3</v>
      </c>
      <c r="J432" s="15">
        <v>240239</v>
      </c>
      <c r="K432" s="16">
        <f t="shared" si="65"/>
        <v>6.6754772403543805E-3</v>
      </c>
      <c r="L432" s="15">
        <v>170134</v>
      </c>
      <c r="M432" s="16">
        <f t="shared" si="59"/>
        <v>6.2701277775930077E-3</v>
      </c>
      <c r="N432" s="14">
        <f t="shared" si="66"/>
        <v>87.164107260628072</v>
      </c>
      <c r="O432" s="14">
        <f t="shared" si="70"/>
        <v>23.69598249324358</v>
      </c>
      <c r="P432" s="14">
        <f t="shared" si="62"/>
        <v>7.6607045483872307</v>
      </c>
      <c r="Q432" s="14">
        <f t="shared" si="68"/>
        <v>41.205755463340665</v>
      </c>
    </row>
    <row r="433" spans="1:17" s="3" customFormat="1" ht="40.5">
      <c r="A433" s="56" t="s">
        <v>1764</v>
      </c>
      <c r="B433" s="17" t="s">
        <v>538</v>
      </c>
      <c r="C433" s="18" t="s">
        <v>539</v>
      </c>
      <c r="D433" s="57">
        <v>576311</v>
      </c>
      <c r="E433" s="14">
        <f t="shared" si="67"/>
        <v>1.1504897607408445E-2</v>
      </c>
      <c r="F433" s="13">
        <v>310533</v>
      </c>
      <c r="G433" s="14">
        <f t="shared" si="63"/>
        <v>8.2966426187411797E-3</v>
      </c>
      <c r="H433" s="13">
        <v>1578801</v>
      </c>
      <c r="I433" s="14">
        <f t="shared" si="64"/>
        <v>3.8874510925173675E-2</v>
      </c>
      <c r="J433" s="15">
        <v>557602</v>
      </c>
      <c r="K433" s="16">
        <f t="shared" si="65"/>
        <v>1.549398499068046E-2</v>
      </c>
      <c r="L433" s="15">
        <v>676796</v>
      </c>
      <c r="M433" s="16">
        <f t="shared" si="59"/>
        <v>2.4942676945018852E-2</v>
      </c>
      <c r="N433" s="14">
        <f t="shared" si="66"/>
        <v>85.587683112583846</v>
      </c>
      <c r="O433" s="14">
        <f t="shared" si="70"/>
        <v>-80.331086691736317</v>
      </c>
      <c r="P433" s="14">
        <f t="shared" si="62"/>
        <v>183.14120107173216</v>
      </c>
      <c r="Q433" s="14">
        <f t="shared" si="68"/>
        <v>-17.611510706328051</v>
      </c>
    </row>
    <row r="434" spans="1:17" s="3" customFormat="1" ht="27">
      <c r="A434" s="56" t="s">
        <v>1765</v>
      </c>
      <c r="B434" s="17" t="s">
        <v>1045</v>
      </c>
      <c r="C434" s="18" t="s">
        <v>1046</v>
      </c>
      <c r="D434" s="57">
        <v>574172</v>
      </c>
      <c r="E434" s="14">
        <f t="shared" si="67"/>
        <v>1.1462196746272276E-2</v>
      </c>
      <c r="F434" s="13">
        <v>443913</v>
      </c>
      <c r="G434" s="14">
        <f t="shared" si="63"/>
        <v>1.1860212971932944E-2</v>
      </c>
      <c r="H434" s="13">
        <v>402525</v>
      </c>
      <c r="I434" s="14">
        <f t="shared" si="64"/>
        <v>9.9112950334814404E-3</v>
      </c>
      <c r="J434" s="15">
        <v>479651</v>
      </c>
      <c r="K434" s="16">
        <f t="shared" si="65"/>
        <v>1.3327974782667338E-2</v>
      </c>
      <c r="L434" s="15">
        <v>350792</v>
      </c>
      <c r="M434" s="16">
        <f t="shared" si="59"/>
        <v>1.2928107629030097E-2</v>
      </c>
      <c r="N434" s="14">
        <f t="shared" si="66"/>
        <v>29.343362325500721</v>
      </c>
      <c r="O434" s="14">
        <f t="shared" si="70"/>
        <v>10.282094279858393</v>
      </c>
      <c r="P434" s="14">
        <f t="shared" si="62"/>
        <v>-16.079607881563888</v>
      </c>
      <c r="Q434" s="14">
        <f t="shared" si="68"/>
        <v>36.733733950603202</v>
      </c>
    </row>
    <row r="435" spans="1:17" s="3" customFormat="1" ht="27">
      <c r="A435" s="56" t="s">
        <v>1766</v>
      </c>
      <c r="B435" s="17" t="s">
        <v>915</v>
      </c>
      <c r="C435" s="18" t="s">
        <v>916</v>
      </c>
      <c r="D435" s="57">
        <v>552144</v>
      </c>
      <c r="E435" s="14">
        <f t="shared" si="67"/>
        <v>1.1022451739676892E-2</v>
      </c>
      <c r="F435" s="13">
        <v>163107</v>
      </c>
      <c r="G435" s="14">
        <f t="shared" si="63"/>
        <v>4.3577992922330883E-3</v>
      </c>
      <c r="H435" s="13">
        <v>201985</v>
      </c>
      <c r="I435" s="14">
        <f t="shared" si="64"/>
        <v>4.9734374941624712E-3</v>
      </c>
      <c r="J435" s="15">
        <v>240593</v>
      </c>
      <c r="K435" s="16">
        <f t="shared" si="65"/>
        <v>6.685313773736077E-3</v>
      </c>
      <c r="L435" s="15">
        <v>216119</v>
      </c>
      <c r="M435" s="16">
        <f t="shared" si="59"/>
        <v>7.9648614925036925E-3</v>
      </c>
      <c r="N435" s="14">
        <f t="shared" si="66"/>
        <v>238.51643399731466</v>
      </c>
      <c r="O435" s="14">
        <f t="shared" si="70"/>
        <v>-19.247963957719634</v>
      </c>
      <c r="P435" s="14">
        <f t="shared" si="62"/>
        <v>-16.04701716176281</v>
      </c>
      <c r="Q435" s="14">
        <f t="shared" si="68"/>
        <v>11.324316695894392</v>
      </c>
    </row>
    <row r="436" spans="1:17" s="3" customFormat="1">
      <c r="A436" s="56" t="s">
        <v>1767</v>
      </c>
      <c r="B436" s="58" t="s">
        <v>1768</v>
      </c>
      <c r="C436" s="12" t="s">
        <v>1769</v>
      </c>
      <c r="D436" s="57">
        <v>550180</v>
      </c>
      <c r="E436" s="14">
        <f t="shared" si="67"/>
        <v>1.0983244403879119E-2</v>
      </c>
      <c r="F436" s="13">
        <v>116603</v>
      </c>
      <c r="G436" s="14">
        <f t="shared" si="63"/>
        <v>3.1153320879683567E-3</v>
      </c>
      <c r="H436" s="13">
        <v>351</v>
      </c>
      <c r="I436" s="14">
        <f t="shared" si="64"/>
        <v>8.6426049481448001E-6</v>
      </c>
      <c r="J436" s="15"/>
      <c r="K436" s="16">
        <f t="shared" si="65"/>
        <v>2.7786817462420257E-8</v>
      </c>
      <c r="L436" s="15"/>
      <c r="M436" s="16"/>
      <c r="N436" s="14">
        <f t="shared" si="66"/>
        <v>371.84034716087922</v>
      </c>
      <c r="O436" s="14">
        <f t="shared" si="70"/>
        <v>33120.227920227924</v>
      </c>
      <c r="P436" s="14"/>
      <c r="Q436" s="14"/>
    </row>
    <row r="437" spans="1:17" s="3" customFormat="1">
      <c r="A437" s="56" t="s">
        <v>1770</v>
      </c>
      <c r="B437" s="17" t="s">
        <v>751</v>
      </c>
      <c r="C437" s="18" t="s">
        <v>752</v>
      </c>
      <c r="D437" s="57">
        <v>549589</v>
      </c>
      <c r="E437" s="14">
        <f t="shared" si="67"/>
        <v>1.0971446269736305E-2</v>
      </c>
      <c r="F437" s="13">
        <v>785537</v>
      </c>
      <c r="G437" s="14">
        <f t="shared" si="63"/>
        <v>2.0987527099529165E-2</v>
      </c>
      <c r="H437" s="13">
        <v>612140</v>
      </c>
      <c r="I437" s="14">
        <f t="shared" si="64"/>
        <v>1.5072604538340051E-2</v>
      </c>
      <c r="J437" s="15">
        <v>622680</v>
      </c>
      <c r="K437" s="16">
        <f t="shared" si="65"/>
        <v>1.7302295497499846E-2</v>
      </c>
      <c r="L437" s="15">
        <v>569366</v>
      </c>
      <c r="M437" s="16">
        <f t="shared" ref="M437:M483" si="71">PRODUCT(L437,100,1/2713405628)</f>
        <v>2.0983445826331132E-2</v>
      </c>
      <c r="N437" s="14">
        <f t="shared" si="66"/>
        <v>-30.036522786323239</v>
      </c>
      <c r="O437" s="14">
        <f t="shared" si="70"/>
        <v>28.326363250236874</v>
      </c>
      <c r="P437" s="14">
        <f t="shared" ref="P437:P483" si="72">PRODUCT(H437-J437,100,1/J437)</f>
        <v>-1.6926832401875762</v>
      </c>
      <c r="Q437" s="14">
        <f t="shared" ref="Q437:Q483" si="73">PRODUCT(J437-L437,100,1/L437)</f>
        <v>9.3637484500303856</v>
      </c>
    </row>
    <row r="438" spans="1:17" s="3" customFormat="1" ht="54">
      <c r="A438" s="56" t="s">
        <v>1771</v>
      </c>
      <c r="B438" s="17" t="s">
        <v>1095</v>
      </c>
      <c r="C438" s="18" t="s">
        <v>1096</v>
      </c>
      <c r="D438" s="57">
        <v>542925</v>
      </c>
      <c r="E438" s="14">
        <f t="shared" si="67"/>
        <v>1.0838412824850176E-2</v>
      </c>
      <c r="F438" s="13">
        <v>492873</v>
      </c>
      <c r="G438" s="14">
        <f t="shared" si="63"/>
        <v>1.3168298175803606E-2</v>
      </c>
      <c r="H438" s="13">
        <v>714801</v>
      </c>
      <c r="I438" s="14">
        <f t="shared" si="64"/>
        <v>1.7600406437432624E-2</v>
      </c>
      <c r="J438" s="15">
        <v>719995</v>
      </c>
      <c r="K438" s="16">
        <f t="shared" si="65"/>
        <v>2.0006369638855274E-2</v>
      </c>
      <c r="L438" s="15">
        <v>688750</v>
      </c>
      <c r="M438" s="16">
        <f t="shared" si="71"/>
        <v>2.5383230317380327E-2</v>
      </c>
      <c r="N438" s="14">
        <f t="shared" si="66"/>
        <v>10.155151529907299</v>
      </c>
      <c r="O438" s="14">
        <f t="shared" si="70"/>
        <v>-31.047522317400226</v>
      </c>
      <c r="P438" s="14">
        <f t="shared" si="72"/>
        <v>-0.72139389856874003</v>
      </c>
      <c r="Q438" s="14">
        <f t="shared" si="73"/>
        <v>4.536479128856624</v>
      </c>
    </row>
    <row r="439" spans="1:17" s="3" customFormat="1" ht="27">
      <c r="A439" s="56" t="s">
        <v>1772</v>
      </c>
      <c r="B439" s="17" t="s">
        <v>1155</v>
      </c>
      <c r="C439" s="18" t="s">
        <v>1156</v>
      </c>
      <c r="D439" s="57">
        <v>539929</v>
      </c>
      <c r="E439" s="14">
        <f t="shared" si="67"/>
        <v>1.0778603671056833E-2</v>
      </c>
      <c r="F439" s="13">
        <v>886451</v>
      </c>
      <c r="G439" s="14">
        <f t="shared" si="63"/>
        <v>2.3683689482360125E-2</v>
      </c>
      <c r="H439" s="13">
        <v>870267</v>
      </c>
      <c r="I439" s="14">
        <f t="shared" si="64"/>
        <v>2.1428415613695531E-2</v>
      </c>
      <c r="J439" s="15">
        <v>352099</v>
      </c>
      <c r="K439" s="16">
        <f t="shared" si="65"/>
        <v>9.7837106417007109E-3</v>
      </c>
      <c r="L439" s="15">
        <v>413067</v>
      </c>
      <c r="M439" s="16">
        <f t="shared" si="71"/>
        <v>1.5223193898380165E-2</v>
      </c>
      <c r="N439" s="14">
        <f t="shared" si="66"/>
        <v>-39.090936780487588</v>
      </c>
      <c r="O439" s="14">
        <f t="shared" si="70"/>
        <v>1.859659162073249</v>
      </c>
      <c r="P439" s="14">
        <f t="shared" si="72"/>
        <v>147.16542790521984</v>
      </c>
      <c r="Q439" s="14">
        <f t="shared" si="73"/>
        <v>-14.759833150554268</v>
      </c>
    </row>
    <row r="440" spans="1:17" s="3" customFormat="1" ht="54">
      <c r="A440" s="56" t="s">
        <v>1773</v>
      </c>
      <c r="B440" s="17" t="s">
        <v>1117</v>
      </c>
      <c r="C440" s="18" t="s">
        <v>1118</v>
      </c>
      <c r="D440" s="57">
        <v>538125</v>
      </c>
      <c r="E440" s="14">
        <f t="shared" si="67"/>
        <v>1.0742590415568451E-2</v>
      </c>
      <c r="F440" s="13">
        <v>462401</v>
      </c>
      <c r="G440" s="14">
        <f t="shared" si="63"/>
        <v>1.2354164753982797E-2</v>
      </c>
      <c r="H440" s="13">
        <v>564055</v>
      </c>
      <c r="I440" s="14">
        <f t="shared" si="64"/>
        <v>1.3888616906056453E-2</v>
      </c>
      <c r="J440" s="15">
        <v>1180695</v>
      </c>
      <c r="K440" s="16">
        <f t="shared" si="65"/>
        <v>3.2807756443792288E-2</v>
      </c>
      <c r="L440" s="15">
        <v>339731</v>
      </c>
      <c r="M440" s="16">
        <f t="shared" si="71"/>
        <v>1.2520464927700814E-2</v>
      </c>
      <c r="N440" s="14">
        <f t="shared" si="66"/>
        <v>16.376262162062801</v>
      </c>
      <c r="O440" s="14">
        <f t="shared" si="70"/>
        <v>-18.022001400572641</v>
      </c>
      <c r="P440" s="14">
        <f t="shared" si="72"/>
        <v>-52.226866379547637</v>
      </c>
      <c r="Q440" s="14">
        <f t="shared" si="73"/>
        <v>247.53819934006611</v>
      </c>
    </row>
    <row r="441" spans="1:17" s="3" customFormat="1" ht="54">
      <c r="A441" s="56" t="s">
        <v>1774</v>
      </c>
      <c r="B441" s="17" t="s">
        <v>869</v>
      </c>
      <c r="C441" s="18" t="s">
        <v>870</v>
      </c>
      <c r="D441" s="57">
        <v>537206</v>
      </c>
      <c r="E441" s="14">
        <f t="shared" si="67"/>
        <v>1.0724244416791387E-2</v>
      </c>
      <c r="F441" s="13">
        <v>516806</v>
      </c>
      <c r="G441" s="14">
        <f t="shared" si="63"/>
        <v>1.3807726345416282E-2</v>
      </c>
      <c r="H441" s="13">
        <v>117394</v>
      </c>
      <c r="I441" s="14">
        <f t="shared" si="64"/>
        <v>2.8905697016595746E-3</v>
      </c>
      <c r="J441" s="15">
        <v>262600</v>
      </c>
      <c r="K441" s="16">
        <f t="shared" si="65"/>
        <v>7.2968182656315593E-3</v>
      </c>
      <c r="L441" s="15">
        <v>242735</v>
      </c>
      <c r="M441" s="16">
        <f t="shared" si="71"/>
        <v>8.945769017915519E-3</v>
      </c>
      <c r="N441" s="14">
        <f t="shared" si="66"/>
        <v>3.9473225930039511</v>
      </c>
      <c r="O441" s="14">
        <f t="shared" si="70"/>
        <v>340.23203911613882</v>
      </c>
      <c r="P441" s="14">
        <f t="shared" si="72"/>
        <v>-55.295506473724295</v>
      </c>
      <c r="Q441" s="14">
        <f t="shared" si="73"/>
        <v>8.1838218633489195</v>
      </c>
    </row>
    <row r="442" spans="1:17" s="3" customFormat="1" ht="54">
      <c r="A442" s="56" t="s">
        <v>1775</v>
      </c>
      <c r="B442" s="17" t="s">
        <v>973</v>
      </c>
      <c r="C442" s="18" t="s">
        <v>974</v>
      </c>
      <c r="D442" s="57">
        <v>533580</v>
      </c>
      <c r="E442" s="14">
        <f t="shared" si="67"/>
        <v>1.0651858571779818E-2</v>
      </c>
      <c r="F442" s="13">
        <v>297791</v>
      </c>
      <c r="G442" s="14">
        <f t="shared" si="63"/>
        <v>7.9562091696455915E-3</v>
      </c>
      <c r="H442" s="13">
        <v>325747</v>
      </c>
      <c r="I442" s="14">
        <f t="shared" si="64"/>
        <v>8.0208052251946552E-3</v>
      </c>
      <c r="J442" s="15">
        <v>234302</v>
      </c>
      <c r="K442" s="16">
        <f t="shared" si="65"/>
        <v>6.5105069050799911E-3</v>
      </c>
      <c r="L442" s="15">
        <v>396948</v>
      </c>
      <c r="M442" s="16">
        <f t="shared" si="71"/>
        <v>1.4629143387329924E-2</v>
      </c>
      <c r="N442" s="14">
        <f t="shared" si="66"/>
        <v>79.179357334506406</v>
      </c>
      <c r="O442" s="14">
        <f t="shared" si="70"/>
        <v>-8.5821204800044217</v>
      </c>
      <c r="P442" s="14">
        <f t="shared" si="72"/>
        <v>39.028689469146656</v>
      </c>
      <c r="Q442" s="14">
        <f t="shared" si="73"/>
        <v>-40.974132631982023</v>
      </c>
    </row>
    <row r="443" spans="1:17" s="3" customFormat="1">
      <c r="A443" s="56" t="s">
        <v>1776</v>
      </c>
      <c r="B443" s="17" t="s">
        <v>871</v>
      </c>
      <c r="C443" s="18" t="s">
        <v>872</v>
      </c>
      <c r="D443" s="57">
        <v>531020</v>
      </c>
      <c r="E443" s="14">
        <f t="shared" si="67"/>
        <v>1.0600753286829565E-2</v>
      </c>
      <c r="F443" s="13">
        <v>331626</v>
      </c>
      <c r="G443" s="14">
        <f t="shared" si="63"/>
        <v>8.8601932969528605E-3</v>
      </c>
      <c r="H443" s="13">
        <v>688756</v>
      </c>
      <c r="I443" s="14">
        <f t="shared" si="64"/>
        <v>1.6959105452035383E-2</v>
      </c>
      <c r="J443" s="15">
        <v>556836</v>
      </c>
      <c r="K443" s="16">
        <f t="shared" si="65"/>
        <v>1.5472700288504247E-2</v>
      </c>
      <c r="L443" s="15">
        <v>257917</v>
      </c>
      <c r="M443" s="16">
        <f t="shared" si="71"/>
        <v>9.5052872795176498E-3</v>
      </c>
      <c r="N443" s="14">
        <f t="shared" si="66"/>
        <v>60.126166223396233</v>
      </c>
      <c r="O443" s="14">
        <f t="shared" si="70"/>
        <v>-51.851453925628235</v>
      </c>
      <c r="P443" s="14">
        <f t="shared" si="72"/>
        <v>23.69099699013713</v>
      </c>
      <c r="Q443" s="14">
        <f t="shared" si="73"/>
        <v>115.89736232974175</v>
      </c>
    </row>
    <row r="444" spans="1:17" s="3" customFormat="1" ht="40.5">
      <c r="A444" s="56" t="s">
        <v>1777</v>
      </c>
      <c r="B444" s="17" t="s">
        <v>895</v>
      </c>
      <c r="C444" s="18" t="s">
        <v>896</v>
      </c>
      <c r="D444" s="57">
        <v>529718</v>
      </c>
      <c r="E444" s="14">
        <f t="shared" si="67"/>
        <v>1.0574761458311896E-2</v>
      </c>
      <c r="F444" s="13">
        <v>365350</v>
      </c>
      <c r="G444" s="14">
        <f t="shared" si="63"/>
        <v>9.7612117899131164E-3</v>
      </c>
      <c r="H444" s="13">
        <v>631993</v>
      </c>
      <c r="I444" s="14">
        <f t="shared" si="64"/>
        <v>1.5561441108241814E-2</v>
      </c>
      <c r="J444" s="15">
        <v>483774</v>
      </c>
      <c r="K444" s="16">
        <f t="shared" si="65"/>
        <v>1.3442539831064897E-2</v>
      </c>
      <c r="L444" s="15">
        <v>574986</v>
      </c>
      <c r="M444" s="16">
        <f t="shared" si="71"/>
        <v>2.1190565614909972E-2</v>
      </c>
      <c r="N444" s="14">
        <f t="shared" si="66"/>
        <v>44.989188449432049</v>
      </c>
      <c r="O444" s="14">
        <f t="shared" si="70"/>
        <v>-42.190815404601004</v>
      </c>
      <c r="P444" s="14">
        <f t="shared" si="72"/>
        <v>30.638066535200323</v>
      </c>
      <c r="Q444" s="14">
        <f t="shared" si="73"/>
        <v>-15.8633427596498</v>
      </c>
    </row>
    <row r="445" spans="1:17" s="3" customFormat="1" ht="40.5">
      <c r="A445" s="56" t="s">
        <v>1778</v>
      </c>
      <c r="B445" s="17" t="s">
        <v>1779</v>
      </c>
      <c r="C445" s="18" t="s">
        <v>1780</v>
      </c>
      <c r="D445" s="57">
        <v>525738</v>
      </c>
      <c r="E445" s="14">
        <f t="shared" si="67"/>
        <v>1.0495308710615799E-2</v>
      </c>
      <c r="F445" s="13">
        <v>410416</v>
      </c>
      <c r="G445" s="14">
        <f t="shared" si="63"/>
        <v>1.0965259334799457E-2</v>
      </c>
      <c r="H445" s="13">
        <v>1047774</v>
      </c>
      <c r="I445" s="14">
        <f t="shared" si="64"/>
        <v>2.5799136059650913E-2</v>
      </c>
      <c r="J445" s="15">
        <v>495545</v>
      </c>
      <c r="K445" s="16">
        <f t="shared" si="65"/>
        <v>1.3769618459415047E-2</v>
      </c>
      <c r="L445" s="15">
        <v>298411</v>
      </c>
      <c r="M445" s="16">
        <f t="shared" si="71"/>
        <v>1.099765537893253E-2</v>
      </c>
      <c r="N445" s="14">
        <f t="shared" si="66"/>
        <v>28.098807064052085</v>
      </c>
      <c r="O445" s="14">
        <f t="shared" si="70"/>
        <v>-60.829720913097674</v>
      </c>
      <c r="P445" s="14">
        <f t="shared" si="72"/>
        <v>111.43871898616675</v>
      </c>
      <c r="Q445" s="14">
        <f t="shared" si="73"/>
        <v>66.061237688959181</v>
      </c>
    </row>
    <row r="446" spans="1:17" s="3" customFormat="1">
      <c r="A446" s="56" t="s">
        <v>1781</v>
      </c>
      <c r="B446" s="17" t="s">
        <v>1782</v>
      </c>
      <c r="C446" s="18" t="s">
        <v>1783</v>
      </c>
      <c r="D446" s="57">
        <v>520529</v>
      </c>
      <c r="E446" s="14">
        <f t="shared" si="67"/>
        <v>1.0391321433543193E-2</v>
      </c>
      <c r="F446" s="13">
        <v>1320689</v>
      </c>
      <c r="G446" s="14">
        <f t="shared" si="63"/>
        <v>3.5285411352425244E-2</v>
      </c>
      <c r="H446" s="13">
        <v>1964968</v>
      </c>
      <c r="I446" s="14">
        <f t="shared" si="64"/>
        <v>4.8383026096142999E-2</v>
      </c>
      <c r="J446" s="15">
        <v>2093256</v>
      </c>
      <c r="K446" s="16">
        <f t="shared" si="65"/>
        <v>5.8164922374115975E-2</v>
      </c>
      <c r="L446" s="15">
        <v>1854492</v>
      </c>
      <c r="M446" s="16">
        <f t="shared" si="71"/>
        <v>6.8345549993087881E-2</v>
      </c>
      <c r="N446" s="14">
        <f t="shared" si="66"/>
        <v>-60.586557471138171</v>
      </c>
      <c r="O446" s="14">
        <f t="shared" si="70"/>
        <v>-32.788269325505553</v>
      </c>
      <c r="P446" s="14">
        <f t="shared" si="72"/>
        <v>-6.1286340514490343</v>
      </c>
      <c r="Q446" s="14">
        <f t="shared" si="73"/>
        <v>12.874900511838282</v>
      </c>
    </row>
    <row r="447" spans="1:17" s="3" customFormat="1">
      <c r="A447" s="56" t="s">
        <v>1784</v>
      </c>
      <c r="B447" s="17" t="s">
        <v>1129</v>
      </c>
      <c r="C447" s="18" t="s">
        <v>1130</v>
      </c>
      <c r="D447" s="57">
        <v>512120</v>
      </c>
      <c r="E447" s="14">
        <f t="shared" si="67"/>
        <v>1.022345255028277E-2</v>
      </c>
      <c r="F447" s="13">
        <v>1368481</v>
      </c>
      <c r="G447" s="14">
        <f t="shared" si="63"/>
        <v>3.656229060208592E-2</v>
      </c>
      <c r="H447" s="13">
        <v>2346335</v>
      </c>
      <c r="I447" s="14">
        <f t="shared" si="64"/>
        <v>5.7773351797735982E-2</v>
      </c>
      <c r="J447" s="15">
        <v>1964723</v>
      </c>
      <c r="K447" s="16">
        <f t="shared" si="65"/>
        <v>5.4593399365218717E-2</v>
      </c>
      <c r="L447" s="15">
        <v>838773</v>
      </c>
      <c r="M447" s="16">
        <f t="shared" si="71"/>
        <v>3.091218619673328E-2</v>
      </c>
      <c r="N447" s="14">
        <f t="shared" si="66"/>
        <v>-62.577485547844653</v>
      </c>
      <c r="O447" s="14">
        <f t="shared" si="70"/>
        <v>-41.675805032103263</v>
      </c>
      <c r="P447" s="14">
        <f t="shared" si="72"/>
        <v>19.423196043411718</v>
      </c>
      <c r="Q447" s="14">
        <f t="shared" si="73"/>
        <v>134.23774966528487</v>
      </c>
    </row>
    <row r="448" spans="1:17" s="3" customFormat="1" ht="27">
      <c r="A448" s="56" t="s">
        <v>1785</v>
      </c>
      <c r="B448" s="17" t="s">
        <v>1786</v>
      </c>
      <c r="C448" s="18" t="s">
        <v>1787</v>
      </c>
      <c r="D448" s="57">
        <v>510498</v>
      </c>
      <c r="E448" s="14">
        <f t="shared" si="67"/>
        <v>1.0191072561146319E-2</v>
      </c>
      <c r="F448" s="13">
        <v>43612</v>
      </c>
      <c r="G448" s="14">
        <f t="shared" si="63"/>
        <v>1.1652004066831554E-3</v>
      </c>
      <c r="H448" s="13">
        <v>102270</v>
      </c>
      <c r="I448" s="14">
        <f t="shared" si="64"/>
        <v>2.5181743818996258E-3</v>
      </c>
      <c r="J448" s="15">
        <v>3779</v>
      </c>
      <c r="K448" s="16">
        <f t="shared" si="65"/>
        <v>1.0500638319048615E-4</v>
      </c>
      <c r="L448" s="15">
        <v>14464</v>
      </c>
      <c r="M448" s="16">
        <f t="shared" si="71"/>
        <v>5.330570501787137E-4</v>
      </c>
      <c r="N448" s="14">
        <f t="shared" si="66"/>
        <v>1070.5448041823352</v>
      </c>
      <c r="O448" s="14">
        <f t="shared" si="70"/>
        <v>-57.356018382712428</v>
      </c>
      <c r="P448" s="14">
        <f t="shared" si="72"/>
        <v>2606.2715003969302</v>
      </c>
      <c r="Q448" s="14">
        <f t="shared" si="73"/>
        <v>-73.873064159292028</v>
      </c>
    </row>
    <row r="449" spans="1:17" s="3" customFormat="1" ht="27">
      <c r="A449" s="56" t="s">
        <v>1788</v>
      </c>
      <c r="B449" s="17" t="s">
        <v>1789</v>
      </c>
      <c r="C449" s="18" t="s">
        <v>1790</v>
      </c>
      <c r="D449" s="57">
        <v>509284</v>
      </c>
      <c r="E449" s="14">
        <f t="shared" si="67"/>
        <v>1.0166837476798817E-2</v>
      </c>
      <c r="F449" s="13">
        <v>254957</v>
      </c>
      <c r="G449" s="14">
        <f t="shared" si="63"/>
        <v>6.811794920818061E-3</v>
      </c>
      <c r="H449" s="13">
        <v>167136</v>
      </c>
      <c r="I449" s="14">
        <f t="shared" si="64"/>
        <v>4.115357323684129E-3</v>
      </c>
      <c r="J449" s="15">
        <v>279661</v>
      </c>
      <c r="K449" s="16">
        <f t="shared" si="65"/>
        <v>7.7708891583579114E-3</v>
      </c>
      <c r="L449" s="15">
        <v>208883</v>
      </c>
      <c r="M449" s="16">
        <f t="shared" si="71"/>
        <v>7.6981855511947068E-3</v>
      </c>
      <c r="N449" s="14">
        <f t="shared" si="66"/>
        <v>99.752899508544587</v>
      </c>
      <c r="O449" s="14">
        <f t="shared" si="70"/>
        <v>52.544634309783653</v>
      </c>
      <c r="P449" s="14">
        <f t="shared" si="72"/>
        <v>-40.23621455977058</v>
      </c>
      <c r="Q449" s="14">
        <f t="shared" si="73"/>
        <v>33.884040347945977</v>
      </c>
    </row>
    <row r="450" spans="1:17" s="3" customFormat="1" ht="27">
      <c r="A450" s="56" t="s">
        <v>1791</v>
      </c>
      <c r="B450" s="17" t="s">
        <v>1792</v>
      </c>
      <c r="C450" s="18" t="s">
        <v>1793</v>
      </c>
      <c r="D450" s="57">
        <v>503661</v>
      </c>
      <c r="E450" s="14">
        <f t="shared" si="67"/>
        <v>1.0054585516925662E-2</v>
      </c>
      <c r="F450" s="13">
        <v>842128</v>
      </c>
      <c r="G450" s="14">
        <f t="shared" si="63"/>
        <v>2.2499492985400174E-2</v>
      </c>
      <c r="H450" s="13">
        <v>335403</v>
      </c>
      <c r="I450" s="14">
        <f t="shared" si="64"/>
        <v>8.2585630410900585E-3</v>
      </c>
      <c r="J450" s="15">
        <v>228304</v>
      </c>
      <c r="K450" s="16">
        <f t="shared" si="65"/>
        <v>6.3438415739403946E-3</v>
      </c>
      <c r="L450" s="15">
        <v>140625</v>
      </c>
      <c r="M450" s="16">
        <f t="shared" si="71"/>
        <v>5.1826014713344587E-3</v>
      </c>
      <c r="N450" s="14">
        <f t="shared" si="66"/>
        <v>-40.191871069481124</v>
      </c>
      <c r="O450" s="14">
        <f t="shared" si="70"/>
        <v>151.07944770917373</v>
      </c>
      <c r="P450" s="14">
        <f t="shared" si="72"/>
        <v>46.910698016679518</v>
      </c>
      <c r="Q450" s="14">
        <f t="shared" si="73"/>
        <v>62.349511111111113</v>
      </c>
    </row>
    <row r="451" spans="1:17" s="3" customFormat="1" ht="54">
      <c r="A451" s="56" t="s">
        <v>1794</v>
      </c>
      <c r="B451" s="17" t="s">
        <v>668</v>
      </c>
      <c r="C451" s="18" t="s">
        <v>669</v>
      </c>
      <c r="D451" s="57">
        <v>502906</v>
      </c>
      <c r="E451" s="14">
        <f t="shared" si="67"/>
        <v>1.0039513450465724E-2</v>
      </c>
      <c r="F451" s="13">
        <v>386608</v>
      </c>
      <c r="G451" s="14">
        <f t="shared" si="63"/>
        <v>1.0329170843505488E-2</v>
      </c>
      <c r="H451" s="13">
        <v>286269</v>
      </c>
      <c r="I451" s="14">
        <f t="shared" si="64"/>
        <v>7.048746085186507E-3</v>
      </c>
      <c r="J451" s="15">
        <v>216990</v>
      </c>
      <c r="K451" s="16">
        <f t="shared" si="65"/>
        <v>6.0294615211705718E-3</v>
      </c>
      <c r="L451" s="15">
        <v>286288</v>
      </c>
      <c r="M451" s="16">
        <f t="shared" si="71"/>
        <v>1.0550873671291729E-2</v>
      </c>
      <c r="N451" s="14">
        <f t="shared" si="66"/>
        <v>30.081633075363158</v>
      </c>
      <c r="O451" s="14">
        <f t="shared" si="70"/>
        <v>35.050599261533733</v>
      </c>
      <c r="P451" s="14">
        <f t="shared" si="72"/>
        <v>31.927277754735243</v>
      </c>
      <c r="Q451" s="14">
        <f t="shared" si="73"/>
        <v>-24.205694964511263</v>
      </c>
    </row>
    <row r="452" spans="1:17" s="3" customFormat="1" ht="27">
      <c r="A452" s="56" t="s">
        <v>1795</v>
      </c>
      <c r="B452" s="17" t="s">
        <v>1796</v>
      </c>
      <c r="C452" s="18" t="s">
        <v>1797</v>
      </c>
      <c r="D452" s="57">
        <v>501462</v>
      </c>
      <c r="E452" s="14">
        <f t="shared" si="67"/>
        <v>1.0010686875673471E-2</v>
      </c>
      <c r="F452" s="13">
        <v>269431</v>
      </c>
      <c r="G452" s="14">
        <f t="shared" si="63"/>
        <v>7.198502952697635E-3</v>
      </c>
      <c r="H452" s="13">
        <v>183728</v>
      </c>
      <c r="I452" s="14">
        <f t="shared" si="64"/>
        <v>4.5238989228283417E-3</v>
      </c>
      <c r="J452" s="15">
        <v>126275</v>
      </c>
      <c r="K452" s="16">
        <f t="shared" si="65"/>
        <v>3.508780375067118E-3</v>
      </c>
      <c r="L452" s="15">
        <v>44760</v>
      </c>
      <c r="M452" s="16">
        <f t="shared" si="71"/>
        <v>1.6495874976492826E-3</v>
      </c>
      <c r="N452" s="14">
        <f t="shared" si="66"/>
        <v>86.118895004657958</v>
      </c>
      <c r="O452" s="14">
        <f t="shared" si="70"/>
        <v>46.646673343202991</v>
      </c>
      <c r="P452" s="14">
        <f t="shared" si="72"/>
        <v>45.498317164917843</v>
      </c>
      <c r="Q452" s="14">
        <f t="shared" si="73"/>
        <v>182.11572832886506</v>
      </c>
    </row>
    <row r="453" spans="1:17" s="3" customFormat="1" ht="27">
      <c r="A453" s="56" t="s">
        <v>1798</v>
      </c>
      <c r="B453" s="17" t="s">
        <v>1799</v>
      </c>
      <c r="C453" s="18" t="s">
        <v>1800</v>
      </c>
      <c r="D453" s="57">
        <v>498579</v>
      </c>
      <c r="E453" s="14">
        <f t="shared" si="67"/>
        <v>9.9531335410986341E-3</v>
      </c>
      <c r="F453" s="13">
        <v>372968</v>
      </c>
      <c r="G453" s="14">
        <f t="shared" ref="G453:G516" si="74">PRODUCT(F453,100,1/3742875453)</f>
        <v>9.9647451453683186E-3</v>
      </c>
      <c r="H453" s="13">
        <v>296176</v>
      </c>
      <c r="I453" s="14">
        <f t="shared" ref="I453:I483" si="75">PRODUCT(H453,100,1/4061275531)</f>
        <v>7.2926842254180469E-3</v>
      </c>
      <c r="J453" s="15">
        <v>168304</v>
      </c>
      <c r="K453" s="16">
        <f t="shared" ref="K453:K516" si="76">PRODUCT(J453,100,1/3598828838)</f>
        <v>4.6766325261951786E-3</v>
      </c>
      <c r="L453" s="15">
        <v>102631</v>
      </c>
      <c r="M453" s="16">
        <f t="shared" si="71"/>
        <v>3.7823685091877461E-3</v>
      </c>
      <c r="N453" s="14">
        <f t="shared" ref="N453:N516" si="77">PRODUCT(D453-F453,100,1/F453)</f>
        <v>33.678760644344827</v>
      </c>
      <c r="O453" s="14">
        <f t="shared" si="70"/>
        <v>25.92782669763924</v>
      </c>
      <c r="P453" s="14">
        <f t="shared" si="72"/>
        <v>75.976803878695691</v>
      </c>
      <c r="Q453" s="14">
        <f t="shared" si="73"/>
        <v>63.989437889136809</v>
      </c>
    </row>
    <row r="454" spans="1:17" s="3" customFormat="1" ht="40.5">
      <c r="A454" s="56" t="s">
        <v>1801</v>
      </c>
      <c r="B454" s="17" t="s">
        <v>1802</v>
      </c>
      <c r="C454" s="18" t="s">
        <v>1803</v>
      </c>
      <c r="D454" s="57">
        <v>497876</v>
      </c>
      <c r="E454" s="14">
        <f t="shared" si="67"/>
        <v>9.9390995507392492E-3</v>
      </c>
      <c r="F454" s="13">
        <v>2983608</v>
      </c>
      <c r="G454" s="14">
        <f t="shared" si="74"/>
        <v>7.9714327592935799E-2</v>
      </c>
      <c r="H454" s="13">
        <v>523122</v>
      </c>
      <c r="I454" s="14">
        <f t="shared" si="75"/>
        <v>1.2880731583143602E-2</v>
      </c>
      <c r="J454" s="15">
        <v>538989</v>
      </c>
      <c r="K454" s="16">
        <f t="shared" si="76"/>
        <v>1.4976788957252431E-2</v>
      </c>
      <c r="L454" s="15">
        <v>534813</v>
      </c>
      <c r="M454" s="16">
        <f t="shared" si="71"/>
        <v>1.9710027667120326E-2</v>
      </c>
      <c r="N454" s="14">
        <f t="shared" si="77"/>
        <v>-83.31295532120842</v>
      </c>
      <c r="O454" s="14">
        <f t="shared" si="70"/>
        <v>470.34649661073325</v>
      </c>
      <c r="P454" s="14">
        <f t="shared" si="72"/>
        <v>-2.9438448651085642</v>
      </c>
      <c r="Q454" s="14">
        <f t="shared" si="73"/>
        <v>0.78083367457410346</v>
      </c>
    </row>
    <row r="455" spans="1:17" s="3" customFormat="1">
      <c r="A455" s="56" t="s">
        <v>1804</v>
      </c>
      <c r="B455" s="17" t="s">
        <v>755</v>
      </c>
      <c r="C455" s="18" t="s">
        <v>756</v>
      </c>
      <c r="D455" s="57">
        <v>490489</v>
      </c>
      <c r="E455" s="14">
        <f t="shared" ref="E455:E518" si="78">PRODUCT(D455,100,1/5009266659)</f>
        <v>9.791632855455059E-3</v>
      </c>
      <c r="F455" s="13">
        <v>513041</v>
      </c>
      <c r="G455" s="14">
        <f t="shared" si="74"/>
        <v>1.3707135234456864E-2</v>
      </c>
      <c r="H455" s="13">
        <v>520173</v>
      </c>
      <c r="I455" s="14">
        <f t="shared" si="75"/>
        <v>1.2808118927895512E-2</v>
      </c>
      <c r="J455" s="15">
        <v>226520</v>
      </c>
      <c r="K455" s="16">
        <f t="shared" si="76"/>
        <v>6.2942698915874366E-3</v>
      </c>
      <c r="L455" s="15">
        <v>99632</v>
      </c>
      <c r="M455" s="16">
        <f t="shared" si="71"/>
        <v>3.6718431985208518E-3</v>
      </c>
      <c r="N455" s="14">
        <f t="shared" si="77"/>
        <v>-4.3957500472671773</v>
      </c>
      <c r="O455" s="14">
        <f t="shared" si="70"/>
        <v>-1.3710823129997136</v>
      </c>
      <c r="P455" s="14">
        <f t="shared" si="72"/>
        <v>129.63667667314144</v>
      </c>
      <c r="Q455" s="14">
        <f t="shared" si="73"/>
        <v>127.3566725550024</v>
      </c>
    </row>
    <row r="456" spans="1:17" s="3" customFormat="1" ht="54">
      <c r="A456" s="56" t="s">
        <v>1805</v>
      </c>
      <c r="B456" s="17" t="s">
        <v>1806</v>
      </c>
      <c r="C456" s="18" t="s">
        <v>1807</v>
      </c>
      <c r="D456" s="57">
        <v>474516</v>
      </c>
      <c r="E456" s="14">
        <f t="shared" si="78"/>
        <v>9.4727638255681836E-3</v>
      </c>
      <c r="F456" s="13">
        <v>2439500</v>
      </c>
      <c r="G456" s="14">
        <f t="shared" si="74"/>
        <v>6.5177162067861089E-2</v>
      </c>
      <c r="H456" s="13"/>
      <c r="I456" s="14">
        <f t="shared" si="75"/>
        <v>2.4622806120070655E-8</v>
      </c>
      <c r="J456" s="15">
        <v>116160</v>
      </c>
      <c r="K456" s="16">
        <f t="shared" si="76"/>
        <v>3.2277167164347369E-3</v>
      </c>
      <c r="L456" s="15">
        <v>11100</v>
      </c>
      <c r="M456" s="16">
        <f t="shared" si="71"/>
        <v>4.0908000947066658E-4</v>
      </c>
      <c r="N456" s="14">
        <f t="shared" si="77"/>
        <v>-80.548637015781921</v>
      </c>
      <c r="O456" s="14"/>
      <c r="P456" s="14">
        <f t="shared" si="72"/>
        <v>-99.999999999999986</v>
      </c>
      <c r="Q456" s="14">
        <f t="shared" si="73"/>
        <v>946.48648648648646</v>
      </c>
    </row>
    <row r="457" spans="1:17" s="3" customFormat="1" ht="54">
      <c r="A457" s="56" t="s">
        <v>1808</v>
      </c>
      <c r="B457" s="17" t="s">
        <v>1809</v>
      </c>
      <c r="C457" s="18" t="s">
        <v>1810</v>
      </c>
      <c r="D457" s="57">
        <v>472880</v>
      </c>
      <c r="E457" s="14">
        <f t="shared" si="78"/>
        <v>9.4401043544046631E-3</v>
      </c>
      <c r="F457" s="13">
        <v>474684</v>
      </c>
      <c r="G457" s="14">
        <f t="shared" si="74"/>
        <v>1.2682334904292098E-2</v>
      </c>
      <c r="H457" s="13">
        <v>909680</v>
      </c>
      <c r="I457" s="14">
        <f t="shared" si="75"/>
        <v>2.2398874271305873E-2</v>
      </c>
      <c r="J457" s="15">
        <v>730957</v>
      </c>
      <c r="K457" s="16">
        <f t="shared" si="76"/>
        <v>2.0310968731878324E-2</v>
      </c>
      <c r="L457" s="15">
        <v>594549</v>
      </c>
      <c r="M457" s="16">
        <f t="shared" si="71"/>
        <v>2.1911541491060841E-2</v>
      </c>
      <c r="N457" s="14">
        <f t="shared" si="77"/>
        <v>-0.38004230182605692</v>
      </c>
      <c r="O457" s="14">
        <f t="shared" ref="O457:O483" si="79">PRODUCT(F457-H457,100,1/H457)</f>
        <v>-47.818573564330315</v>
      </c>
      <c r="P457" s="14">
        <f t="shared" si="72"/>
        <v>24.450549074706171</v>
      </c>
      <c r="Q457" s="14">
        <f t="shared" si="73"/>
        <v>22.943104773534227</v>
      </c>
    </row>
    <row r="458" spans="1:17" s="3" customFormat="1" ht="27">
      <c r="A458" s="56" t="s">
        <v>1811</v>
      </c>
      <c r="B458" s="17" t="s">
        <v>1812</v>
      </c>
      <c r="C458" s="18" t="s">
        <v>1813</v>
      </c>
      <c r="D458" s="57">
        <v>470385</v>
      </c>
      <c r="E458" s="14">
        <f t="shared" si="78"/>
        <v>9.3902966645800987E-3</v>
      </c>
      <c r="F458" s="13">
        <v>385032</v>
      </c>
      <c r="G458" s="14">
        <f t="shared" si="74"/>
        <v>1.0287064179263247E-2</v>
      </c>
      <c r="H458" s="13">
        <v>394756</v>
      </c>
      <c r="I458" s="14">
        <f t="shared" si="75"/>
        <v>9.7200004527346114E-3</v>
      </c>
      <c r="J458" s="15">
        <v>323493</v>
      </c>
      <c r="K458" s="16">
        <f t="shared" si="76"/>
        <v>8.9888409413707172E-3</v>
      </c>
      <c r="L458" s="15">
        <v>345768</v>
      </c>
      <c r="M458" s="16">
        <f t="shared" si="71"/>
        <v>1.2742952857175987E-2</v>
      </c>
      <c r="N458" s="14">
        <f t="shared" si="77"/>
        <v>22.167767873839058</v>
      </c>
      <c r="O458" s="14">
        <f t="shared" si="79"/>
        <v>-2.463293781475139</v>
      </c>
      <c r="P458" s="14">
        <f t="shared" si="72"/>
        <v>22.029224743657512</v>
      </c>
      <c r="Q458" s="14">
        <f t="shared" si="73"/>
        <v>-6.442180884292358</v>
      </c>
    </row>
    <row r="459" spans="1:17" s="3" customFormat="1" ht="27">
      <c r="A459" s="56" t="s">
        <v>1814</v>
      </c>
      <c r="B459" s="17" t="s">
        <v>544</v>
      </c>
      <c r="C459" s="18" t="s">
        <v>545</v>
      </c>
      <c r="D459" s="57">
        <v>468458</v>
      </c>
      <c r="E459" s="14">
        <f t="shared" si="78"/>
        <v>9.3518279598538735E-3</v>
      </c>
      <c r="F459" s="13">
        <v>213181</v>
      </c>
      <c r="G459" s="14">
        <f t="shared" si="74"/>
        <v>5.6956477092800556E-3</v>
      </c>
      <c r="H459" s="13">
        <v>538931</v>
      </c>
      <c r="I459" s="14">
        <f t="shared" si="75"/>
        <v>1.3269993525095799E-2</v>
      </c>
      <c r="J459" s="15">
        <v>939389</v>
      </c>
      <c r="K459" s="16">
        <f t="shared" si="76"/>
        <v>2.6102630669205502E-2</v>
      </c>
      <c r="L459" s="15">
        <v>638438</v>
      </c>
      <c r="M459" s="16">
        <f t="shared" si="71"/>
        <v>2.3529029106885896E-2</v>
      </c>
      <c r="N459" s="14">
        <f t="shared" si="77"/>
        <v>119.74660030678156</v>
      </c>
      <c r="O459" s="14">
        <f t="shared" si="79"/>
        <v>-60.443730273448729</v>
      </c>
      <c r="P459" s="14">
        <f t="shared" si="72"/>
        <v>-42.629624149314076</v>
      </c>
      <c r="Q459" s="14">
        <f t="shared" si="73"/>
        <v>47.138641496903382</v>
      </c>
    </row>
    <row r="460" spans="1:17" s="3" customFormat="1">
      <c r="A460" s="56" t="s">
        <v>1815</v>
      </c>
      <c r="B460" s="17" t="s">
        <v>1816</v>
      </c>
      <c r="C460" s="18" t="s">
        <v>1817</v>
      </c>
      <c r="D460" s="57">
        <v>464492</v>
      </c>
      <c r="E460" s="14">
        <f t="shared" si="78"/>
        <v>9.2726546941848467E-3</v>
      </c>
      <c r="F460" s="13">
        <v>560438</v>
      </c>
      <c r="G460" s="14">
        <f t="shared" si="74"/>
        <v>1.497346110063043E-2</v>
      </c>
      <c r="H460" s="13">
        <v>355404</v>
      </c>
      <c r="I460" s="14">
        <f t="shared" si="75"/>
        <v>8.7510437862975913E-3</v>
      </c>
      <c r="J460" s="15">
        <v>365962</v>
      </c>
      <c r="K460" s="16">
        <f t="shared" si="76"/>
        <v>1.0168919292182242E-2</v>
      </c>
      <c r="L460" s="15">
        <v>237130</v>
      </c>
      <c r="M460" s="16">
        <f t="shared" si="71"/>
        <v>8.7392020401602846E-3</v>
      </c>
      <c r="N460" s="14">
        <f t="shared" si="77"/>
        <v>-17.119824137549561</v>
      </c>
      <c r="O460" s="14">
        <f t="shared" si="79"/>
        <v>57.690403034293368</v>
      </c>
      <c r="P460" s="14">
        <f t="shared" si="72"/>
        <v>-2.8849989889660677</v>
      </c>
      <c r="Q460" s="14">
        <f t="shared" si="73"/>
        <v>54.329692573693755</v>
      </c>
    </row>
    <row r="461" spans="1:17" s="3" customFormat="1" ht="40.5">
      <c r="A461" s="56" t="s">
        <v>1818</v>
      </c>
      <c r="B461" s="17" t="s">
        <v>765</v>
      </c>
      <c r="C461" s="18" t="s">
        <v>766</v>
      </c>
      <c r="D461" s="57">
        <v>463956</v>
      </c>
      <c r="E461" s="14">
        <f t="shared" si="78"/>
        <v>9.2619545251483876E-3</v>
      </c>
      <c r="F461" s="13">
        <v>303504</v>
      </c>
      <c r="G461" s="14">
        <f t="shared" si="74"/>
        <v>8.1088458275237179E-3</v>
      </c>
      <c r="H461" s="13">
        <v>449995</v>
      </c>
      <c r="I461" s="14">
        <f t="shared" si="75"/>
        <v>1.1080139640001195E-2</v>
      </c>
      <c r="J461" s="15">
        <v>413812</v>
      </c>
      <c r="K461" s="16">
        <f t="shared" si="76"/>
        <v>1.1498518507759051E-2</v>
      </c>
      <c r="L461" s="15">
        <v>328023</v>
      </c>
      <c r="M461" s="16">
        <f t="shared" si="71"/>
        <v>1.2088977652846528E-2</v>
      </c>
      <c r="N461" s="14">
        <f t="shared" si="77"/>
        <v>52.866519057409455</v>
      </c>
      <c r="O461" s="14">
        <f t="shared" si="79"/>
        <v>-32.553917265747401</v>
      </c>
      <c r="P461" s="14">
        <f t="shared" si="72"/>
        <v>8.7438256986264289</v>
      </c>
      <c r="Q461" s="14">
        <f t="shared" si="73"/>
        <v>26.153349002966255</v>
      </c>
    </row>
    <row r="462" spans="1:17" s="3" customFormat="1" ht="54">
      <c r="A462" s="56" t="s">
        <v>1819</v>
      </c>
      <c r="B462" s="17" t="s">
        <v>1820</v>
      </c>
      <c r="C462" s="18" t="s">
        <v>1821</v>
      </c>
      <c r="D462" s="57">
        <v>460462</v>
      </c>
      <c r="E462" s="14">
        <f t="shared" si="78"/>
        <v>9.1922037963920646E-3</v>
      </c>
      <c r="F462" s="13">
        <v>476000</v>
      </c>
      <c r="G462" s="14">
        <f t="shared" si="74"/>
        <v>1.2717495037631431E-2</v>
      </c>
      <c r="H462" s="13">
        <v>663917</v>
      </c>
      <c r="I462" s="14">
        <f t="shared" si="75"/>
        <v>1.6347499570818949E-2</v>
      </c>
      <c r="J462" s="15">
        <v>774698</v>
      </c>
      <c r="K462" s="16">
        <f t="shared" si="76"/>
        <v>2.1526391914502049E-2</v>
      </c>
      <c r="L462" s="15">
        <v>811256</v>
      </c>
      <c r="M462" s="16">
        <f t="shared" si="71"/>
        <v>2.9898073167850009E-2</v>
      </c>
      <c r="N462" s="14">
        <f t="shared" si="77"/>
        <v>-3.2642857142857142</v>
      </c>
      <c r="O462" s="14">
        <f t="shared" si="79"/>
        <v>-28.304291048429249</v>
      </c>
      <c r="P462" s="14">
        <f t="shared" si="72"/>
        <v>-14.299894926797281</v>
      </c>
      <c r="Q462" s="14">
        <f t="shared" si="73"/>
        <v>-4.5063457157789895</v>
      </c>
    </row>
    <row r="463" spans="1:17" s="3" customFormat="1" ht="40.5">
      <c r="A463" s="56" t="s">
        <v>1822</v>
      </c>
      <c r="B463" s="17" t="s">
        <v>1823</v>
      </c>
      <c r="C463" s="18" t="s">
        <v>1824</v>
      </c>
      <c r="D463" s="57">
        <v>459277</v>
      </c>
      <c r="E463" s="14">
        <f t="shared" si="78"/>
        <v>9.1685476391006396E-3</v>
      </c>
      <c r="F463" s="13">
        <v>305238</v>
      </c>
      <c r="G463" s="14">
        <f t="shared" si="74"/>
        <v>8.1551738451608041E-3</v>
      </c>
      <c r="H463" s="13">
        <v>220040</v>
      </c>
      <c r="I463" s="14">
        <f t="shared" si="75"/>
        <v>5.4180022586603474E-3</v>
      </c>
      <c r="J463" s="15">
        <v>329288</v>
      </c>
      <c r="K463" s="16">
        <f t="shared" si="76"/>
        <v>9.1498655485654414E-3</v>
      </c>
      <c r="L463" s="15">
        <v>247664</v>
      </c>
      <c r="M463" s="16">
        <f t="shared" si="71"/>
        <v>9.1274226545534388E-3</v>
      </c>
      <c r="N463" s="14">
        <f t="shared" si="77"/>
        <v>50.465210753575896</v>
      </c>
      <c r="O463" s="14">
        <f t="shared" si="79"/>
        <v>38.719323759316488</v>
      </c>
      <c r="P463" s="14">
        <f t="shared" si="72"/>
        <v>-33.177036515147833</v>
      </c>
      <c r="Q463" s="14">
        <f t="shared" si="73"/>
        <v>32.95755539763551</v>
      </c>
    </row>
    <row r="464" spans="1:17" s="3" customFormat="1" ht="54">
      <c r="A464" s="56" t="s">
        <v>1825</v>
      </c>
      <c r="B464" s="17" t="s">
        <v>12</v>
      </c>
      <c r="C464" s="18" t="s">
        <v>13</v>
      </c>
      <c r="D464" s="57">
        <v>458334</v>
      </c>
      <c r="E464" s="14">
        <f t="shared" si="78"/>
        <v>9.1497225282771676E-3</v>
      </c>
      <c r="F464" s="13">
        <v>13304</v>
      </c>
      <c r="G464" s="14">
        <f t="shared" si="74"/>
        <v>3.5544864281648859E-4</v>
      </c>
      <c r="H464" s="13">
        <v>383</v>
      </c>
      <c r="I464" s="14">
        <f t="shared" si="75"/>
        <v>9.4305347439870611E-6</v>
      </c>
      <c r="J464" s="15">
        <v>23739</v>
      </c>
      <c r="K464" s="16">
        <f t="shared" si="76"/>
        <v>6.5963125974039449E-4</v>
      </c>
      <c r="L464" s="15">
        <v>2233</v>
      </c>
      <c r="M464" s="16">
        <f t="shared" si="71"/>
        <v>8.2295104607927786E-5</v>
      </c>
      <c r="N464" s="14">
        <f t="shared" si="77"/>
        <v>3345.0841852074564</v>
      </c>
      <c r="O464" s="14">
        <f t="shared" si="79"/>
        <v>3373.6292428198435</v>
      </c>
      <c r="P464" s="14">
        <f t="shared" si="72"/>
        <v>-98.386621171911216</v>
      </c>
      <c r="Q464" s="14">
        <f t="shared" si="73"/>
        <v>963.09896999552166</v>
      </c>
    </row>
    <row r="465" spans="1:17" s="3" customFormat="1" ht="40.5">
      <c r="A465" s="56" t="s">
        <v>1826</v>
      </c>
      <c r="B465" s="17" t="s">
        <v>1827</v>
      </c>
      <c r="C465" s="18" t="s">
        <v>1828</v>
      </c>
      <c r="D465" s="57">
        <v>452086</v>
      </c>
      <c r="E465" s="14">
        <f t="shared" si="78"/>
        <v>9.024993692195454E-3</v>
      </c>
      <c r="F465" s="13">
        <v>17941</v>
      </c>
      <c r="G465" s="14">
        <f t="shared" si="74"/>
        <v>4.7933734972719646E-4</v>
      </c>
      <c r="H465" s="13">
        <v>485847</v>
      </c>
      <c r="I465" s="14">
        <f t="shared" si="75"/>
        <v>1.1962916485017967E-2</v>
      </c>
      <c r="J465" s="15">
        <v>688638</v>
      </c>
      <c r="K465" s="16">
        <f t="shared" si="76"/>
        <v>1.9135058403686161E-2</v>
      </c>
      <c r="L465" s="15">
        <v>196608</v>
      </c>
      <c r="M465" s="16">
        <f t="shared" si="71"/>
        <v>7.2458020272080014E-3</v>
      </c>
      <c r="N465" s="14">
        <f t="shared" si="77"/>
        <v>2419.8483919513965</v>
      </c>
      <c r="O465" s="14">
        <f t="shared" si="79"/>
        <v>-96.30727368904202</v>
      </c>
      <c r="P465" s="14">
        <f t="shared" si="72"/>
        <v>-29.448128044052172</v>
      </c>
      <c r="Q465" s="14">
        <f t="shared" si="73"/>
        <v>250.2593994140625</v>
      </c>
    </row>
    <row r="466" spans="1:17" s="3" customFormat="1" ht="27">
      <c r="A466" s="56" t="s">
        <v>1829</v>
      </c>
      <c r="B466" s="17" t="s">
        <v>1830</v>
      </c>
      <c r="C466" s="18" t="s">
        <v>1831</v>
      </c>
      <c r="D466" s="57">
        <v>450728</v>
      </c>
      <c r="E466" s="14">
        <f t="shared" si="78"/>
        <v>8.9978839355695003E-3</v>
      </c>
      <c r="F466" s="13">
        <v>98596</v>
      </c>
      <c r="G466" s="14">
        <f t="shared" si="74"/>
        <v>2.6342313880888838E-3</v>
      </c>
      <c r="H466" s="13">
        <v>236985</v>
      </c>
      <c r="I466" s="14">
        <f t="shared" si="75"/>
        <v>5.8352357083649442E-3</v>
      </c>
      <c r="J466" s="15">
        <v>95383</v>
      </c>
      <c r="K466" s="16">
        <f t="shared" si="76"/>
        <v>2.6503900100180314E-3</v>
      </c>
      <c r="L466" s="15">
        <v>85316</v>
      </c>
      <c r="M466" s="16">
        <f t="shared" si="71"/>
        <v>3.1442405484684135E-3</v>
      </c>
      <c r="N466" s="14">
        <f t="shared" si="77"/>
        <v>357.146334536898</v>
      </c>
      <c r="O466" s="14">
        <f t="shared" si="79"/>
        <v>-58.395679051416757</v>
      </c>
      <c r="P466" s="14">
        <f t="shared" si="72"/>
        <v>148.45622385540401</v>
      </c>
      <c r="Q466" s="14">
        <f t="shared" si="73"/>
        <v>11.799662431431384</v>
      </c>
    </row>
    <row r="467" spans="1:17" s="3" customFormat="1" ht="27">
      <c r="A467" s="56" t="s">
        <v>1832</v>
      </c>
      <c r="B467" s="17" t="s">
        <v>1833</v>
      </c>
      <c r="C467" s="18" t="s">
        <v>1834</v>
      </c>
      <c r="D467" s="57">
        <v>447277</v>
      </c>
      <c r="E467" s="14">
        <f t="shared" si="78"/>
        <v>8.928991615896326E-3</v>
      </c>
      <c r="F467" s="13">
        <v>666396</v>
      </c>
      <c r="G467" s="14">
        <f t="shared" si="74"/>
        <v>1.7804386182977805E-2</v>
      </c>
      <c r="H467" s="13">
        <v>656717</v>
      </c>
      <c r="I467" s="14">
        <f t="shared" si="75"/>
        <v>1.6170215366754441E-2</v>
      </c>
      <c r="J467" s="15">
        <v>311723</v>
      </c>
      <c r="K467" s="16">
        <f t="shared" si="76"/>
        <v>8.6617900998380293E-3</v>
      </c>
      <c r="L467" s="15">
        <v>909866</v>
      </c>
      <c r="M467" s="16">
        <f t="shared" si="71"/>
        <v>3.3532251522255634E-2</v>
      </c>
      <c r="N467" s="14">
        <f t="shared" si="77"/>
        <v>-32.881199767105443</v>
      </c>
      <c r="O467" s="14">
        <f t="shared" si="79"/>
        <v>1.4738464209088542</v>
      </c>
      <c r="P467" s="14">
        <f t="shared" si="72"/>
        <v>110.67325798866301</v>
      </c>
      <c r="Q467" s="14">
        <f t="shared" si="73"/>
        <v>-65.739680348534833</v>
      </c>
    </row>
    <row r="468" spans="1:17" s="3" customFormat="1" ht="40.5">
      <c r="A468" s="56" t="s">
        <v>1835</v>
      </c>
      <c r="B468" s="17" t="s">
        <v>716</v>
      </c>
      <c r="C468" s="18" t="s">
        <v>717</v>
      </c>
      <c r="D468" s="57">
        <v>445357</v>
      </c>
      <c r="E468" s="14">
        <f t="shared" si="78"/>
        <v>8.8906626521836358E-3</v>
      </c>
      <c r="F468" s="13">
        <v>619742</v>
      </c>
      <c r="G468" s="14">
        <f t="shared" si="74"/>
        <v>1.6557911364730629E-2</v>
      </c>
      <c r="H468" s="13">
        <v>587082</v>
      </c>
      <c r="I468" s="14">
        <f t="shared" si="75"/>
        <v>1.4455606262583321E-2</v>
      </c>
      <c r="J468" s="15">
        <v>474675</v>
      </c>
      <c r="K468" s="16">
        <f t="shared" si="76"/>
        <v>1.3189707578974336E-2</v>
      </c>
      <c r="L468" s="15">
        <v>671876</v>
      </c>
      <c r="M468" s="16">
        <f t="shared" si="71"/>
        <v>2.4761354994875098E-2</v>
      </c>
      <c r="N468" s="14">
        <f t="shared" si="77"/>
        <v>-28.138322075960641</v>
      </c>
      <c r="O468" s="14">
        <f t="shared" si="79"/>
        <v>5.563107027638388</v>
      </c>
      <c r="P468" s="14">
        <f t="shared" si="72"/>
        <v>23.680834255016588</v>
      </c>
      <c r="Q468" s="14">
        <f t="shared" si="73"/>
        <v>-29.350802826712069</v>
      </c>
    </row>
    <row r="469" spans="1:17" s="3" customFormat="1" ht="40.5">
      <c r="A469" s="56" t="s">
        <v>1836</v>
      </c>
      <c r="B469" s="17" t="s">
        <v>1837</v>
      </c>
      <c r="C469" s="18" t="s">
        <v>1838</v>
      </c>
      <c r="D469" s="57">
        <v>444532</v>
      </c>
      <c r="E469" s="14">
        <f t="shared" si="78"/>
        <v>8.874193175588338E-3</v>
      </c>
      <c r="F469" s="13">
        <v>295076</v>
      </c>
      <c r="G469" s="14">
        <f t="shared" si="74"/>
        <v>7.8836713565633033E-3</v>
      </c>
      <c r="H469" s="13">
        <v>294726</v>
      </c>
      <c r="I469" s="14">
        <f t="shared" si="75"/>
        <v>7.2569811565439445E-3</v>
      </c>
      <c r="J469" s="15">
        <v>234621</v>
      </c>
      <c r="K469" s="16">
        <f t="shared" si="76"/>
        <v>6.5193708998505032E-3</v>
      </c>
      <c r="L469" s="15">
        <v>246347</v>
      </c>
      <c r="M469" s="16">
        <f t="shared" si="71"/>
        <v>9.0788858642405681E-3</v>
      </c>
      <c r="N469" s="14">
        <f t="shared" si="77"/>
        <v>50.650002033374456</v>
      </c>
      <c r="O469" s="14">
        <f t="shared" si="79"/>
        <v>0.1187543684642685</v>
      </c>
      <c r="P469" s="14">
        <f t="shared" si="72"/>
        <v>25.617911440152415</v>
      </c>
      <c r="Q469" s="14">
        <f t="shared" si="73"/>
        <v>-4.7599524248316403</v>
      </c>
    </row>
    <row r="470" spans="1:17" s="3" customFormat="1" ht="54">
      <c r="A470" s="56" t="s">
        <v>1839</v>
      </c>
      <c r="B470" s="17" t="s">
        <v>694</v>
      </c>
      <c r="C470" s="18" t="s">
        <v>695</v>
      </c>
      <c r="D470" s="57">
        <v>443936</v>
      </c>
      <c r="E470" s="14">
        <f t="shared" si="78"/>
        <v>8.8622952264358571E-3</v>
      </c>
      <c r="F470" s="13">
        <v>178166</v>
      </c>
      <c r="G470" s="14">
        <f t="shared" si="74"/>
        <v>4.7601370186442053E-3</v>
      </c>
      <c r="H470" s="13">
        <v>100515</v>
      </c>
      <c r="I470" s="14">
        <f t="shared" si="75"/>
        <v>2.4749613571589018E-3</v>
      </c>
      <c r="J470" s="15">
        <v>166025</v>
      </c>
      <c r="K470" s="16">
        <f t="shared" si="76"/>
        <v>4.6133063691983231E-3</v>
      </c>
      <c r="L470" s="15">
        <v>173649</v>
      </c>
      <c r="M470" s="16">
        <f t="shared" si="71"/>
        <v>6.3996697805920521E-3</v>
      </c>
      <c r="N470" s="14">
        <f t="shared" si="77"/>
        <v>149.16987528484671</v>
      </c>
      <c r="O470" s="14">
        <f t="shared" si="79"/>
        <v>77.253146296572652</v>
      </c>
      <c r="P470" s="14">
        <f t="shared" si="72"/>
        <v>-39.457912964914918</v>
      </c>
      <c r="Q470" s="14">
        <f t="shared" si="73"/>
        <v>-4.390465824738409</v>
      </c>
    </row>
    <row r="471" spans="1:17" s="3" customFormat="1" ht="27">
      <c r="A471" s="56" t="s">
        <v>1840</v>
      </c>
      <c r="B471" s="17" t="s">
        <v>1841</v>
      </c>
      <c r="C471" s="18" t="s">
        <v>1842</v>
      </c>
      <c r="D471" s="57">
        <v>439409</v>
      </c>
      <c r="E471" s="14">
        <f t="shared" si="78"/>
        <v>8.7719227166820311E-3</v>
      </c>
      <c r="F471" s="13">
        <v>244775</v>
      </c>
      <c r="G471" s="14">
        <f t="shared" si="74"/>
        <v>6.5397580836895662E-3</v>
      </c>
      <c r="H471" s="13">
        <v>199269</v>
      </c>
      <c r="I471" s="14">
        <f t="shared" si="75"/>
        <v>4.90656195274036E-3</v>
      </c>
      <c r="J471" s="15">
        <v>136647</v>
      </c>
      <c r="K471" s="16">
        <f t="shared" si="76"/>
        <v>3.7969852457873411E-3</v>
      </c>
      <c r="L471" s="15">
        <v>131906</v>
      </c>
      <c r="M471" s="16">
        <f t="shared" si="71"/>
        <v>4.8612709665979952E-3</v>
      </c>
      <c r="N471" s="14">
        <f t="shared" si="77"/>
        <v>79.515473393933192</v>
      </c>
      <c r="O471" s="14">
        <f t="shared" si="79"/>
        <v>22.83646728793741</v>
      </c>
      <c r="P471" s="14">
        <f t="shared" si="72"/>
        <v>45.82757030889811</v>
      </c>
      <c r="Q471" s="14">
        <f t="shared" si="73"/>
        <v>3.5942261913787092</v>
      </c>
    </row>
    <row r="472" spans="1:17" s="3" customFormat="1" ht="54">
      <c r="A472" s="56" t="s">
        <v>1843</v>
      </c>
      <c r="B472" s="17" t="s">
        <v>1844</v>
      </c>
      <c r="C472" s="18" t="s">
        <v>1845</v>
      </c>
      <c r="D472" s="57">
        <v>429776</v>
      </c>
      <c r="E472" s="14">
        <f t="shared" si="78"/>
        <v>8.5796191190547679E-3</v>
      </c>
      <c r="F472" s="13">
        <v>247819</v>
      </c>
      <c r="G472" s="14">
        <f t="shared" si="74"/>
        <v>6.6210859301066884E-3</v>
      </c>
      <c r="H472" s="13">
        <v>88619</v>
      </c>
      <c r="I472" s="14">
        <f t="shared" si="75"/>
        <v>2.1820484555545414E-3</v>
      </c>
      <c r="J472" s="15">
        <v>169743</v>
      </c>
      <c r="K472" s="16">
        <f t="shared" si="76"/>
        <v>4.7166177565236018E-3</v>
      </c>
      <c r="L472" s="15">
        <v>203503</v>
      </c>
      <c r="M472" s="16">
        <f t="shared" si="71"/>
        <v>7.4999107357936095E-3</v>
      </c>
      <c r="N472" s="14">
        <f t="shared" si="77"/>
        <v>73.423345264083878</v>
      </c>
      <c r="O472" s="14">
        <f t="shared" si="79"/>
        <v>179.64544849298682</v>
      </c>
      <c r="P472" s="14">
        <f t="shared" si="72"/>
        <v>-47.792250637728799</v>
      </c>
      <c r="Q472" s="14">
        <f t="shared" si="73"/>
        <v>-16.589436027970102</v>
      </c>
    </row>
    <row r="473" spans="1:17" s="3" customFormat="1" ht="54">
      <c r="A473" s="56" t="s">
        <v>1846</v>
      </c>
      <c r="B473" s="17" t="s">
        <v>1847</v>
      </c>
      <c r="C473" s="18" t="s">
        <v>1848</v>
      </c>
      <c r="D473" s="57">
        <v>420935</v>
      </c>
      <c r="E473" s="14">
        <f t="shared" si="78"/>
        <v>8.4031262189589884E-3</v>
      </c>
      <c r="F473" s="13">
        <v>303175</v>
      </c>
      <c r="G473" s="14">
        <f t="shared" si="74"/>
        <v>8.1000557941888849E-3</v>
      </c>
      <c r="H473" s="13">
        <v>260614</v>
      </c>
      <c r="I473" s="14">
        <f t="shared" si="75"/>
        <v>6.4170479941760943E-3</v>
      </c>
      <c r="J473" s="15">
        <v>183608</v>
      </c>
      <c r="K473" s="16">
        <f t="shared" si="76"/>
        <v>5.1018819806400587E-3</v>
      </c>
      <c r="L473" s="15">
        <v>140382</v>
      </c>
      <c r="M473" s="16">
        <f t="shared" si="71"/>
        <v>5.1736459359919924E-3</v>
      </c>
      <c r="N473" s="14">
        <f t="shared" si="77"/>
        <v>38.842252824276407</v>
      </c>
      <c r="O473" s="14">
        <f t="shared" si="79"/>
        <v>16.33104898432164</v>
      </c>
      <c r="P473" s="14">
        <f t="shared" si="72"/>
        <v>41.940438325127445</v>
      </c>
      <c r="Q473" s="14">
        <f t="shared" si="73"/>
        <v>30.791696941203288</v>
      </c>
    </row>
    <row r="474" spans="1:17" s="3" customFormat="1" ht="54">
      <c r="A474" s="56" t="s">
        <v>1849</v>
      </c>
      <c r="B474" s="17" t="s">
        <v>524</v>
      </c>
      <c r="C474" s="18" t="s">
        <v>525</v>
      </c>
      <c r="D474" s="57">
        <v>410684</v>
      </c>
      <c r="E474" s="14">
        <f t="shared" si="78"/>
        <v>8.198485486136704E-3</v>
      </c>
      <c r="F474" s="13">
        <v>845963</v>
      </c>
      <c r="G474" s="14">
        <f t="shared" si="74"/>
        <v>2.2601954316218066E-2</v>
      </c>
      <c r="H474" s="13">
        <v>502737</v>
      </c>
      <c r="I474" s="14">
        <f t="shared" si="75"/>
        <v>1.2378795680385961E-2</v>
      </c>
      <c r="J474" s="15">
        <v>367107</v>
      </c>
      <c r="K474" s="16">
        <f t="shared" si="76"/>
        <v>1.0200735198176714E-2</v>
      </c>
      <c r="L474" s="15">
        <v>256731</v>
      </c>
      <c r="M474" s="16">
        <f t="shared" si="71"/>
        <v>9.461578370397631E-3</v>
      </c>
      <c r="N474" s="14">
        <f t="shared" si="77"/>
        <v>-51.453668777476082</v>
      </c>
      <c r="O474" s="14">
        <f t="shared" si="79"/>
        <v>68.271481908035412</v>
      </c>
      <c r="P474" s="14">
        <f t="shared" si="72"/>
        <v>36.945631655076042</v>
      </c>
      <c r="Q474" s="14">
        <f t="shared" si="73"/>
        <v>42.992860231136873</v>
      </c>
    </row>
    <row r="475" spans="1:17" s="3" customFormat="1" ht="40.5">
      <c r="A475" s="56" t="s">
        <v>1850</v>
      </c>
      <c r="B475" s="17" t="s">
        <v>496</v>
      </c>
      <c r="C475" s="18" t="s">
        <v>497</v>
      </c>
      <c r="D475" s="57">
        <v>405745</v>
      </c>
      <c r="E475" s="14">
        <f t="shared" si="78"/>
        <v>8.0998882195861942E-3</v>
      </c>
      <c r="F475" s="13">
        <v>2049143</v>
      </c>
      <c r="G475" s="14">
        <f t="shared" si="74"/>
        <v>5.4747827592220979E-2</v>
      </c>
      <c r="H475" s="13">
        <v>10080</v>
      </c>
      <c r="I475" s="14">
        <f t="shared" si="75"/>
        <v>2.4819788569031224E-4</v>
      </c>
      <c r="J475" s="15">
        <v>14217</v>
      </c>
      <c r="K475" s="16">
        <f t="shared" si="76"/>
        <v>3.950451838632288E-4</v>
      </c>
      <c r="L475" s="15">
        <v>30601</v>
      </c>
      <c r="M475" s="16">
        <f t="shared" si="71"/>
        <v>1.1277709342172855E-3</v>
      </c>
      <c r="N475" s="14">
        <f t="shared" si="77"/>
        <v>-80.199283310144779</v>
      </c>
      <c r="O475" s="14">
        <f t="shared" si="79"/>
        <v>20228.799603174604</v>
      </c>
      <c r="P475" s="14">
        <f t="shared" si="72"/>
        <v>-29.098966026587888</v>
      </c>
      <c r="Q475" s="14">
        <f t="shared" si="73"/>
        <v>-53.54073396294239</v>
      </c>
    </row>
    <row r="476" spans="1:17" s="3" customFormat="1">
      <c r="A476" s="56" t="s">
        <v>1851</v>
      </c>
      <c r="B476" s="17" t="s">
        <v>1852</v>
      </c>
      <c r="C476" s="18" t="s">
        <v>1853</v>
      </c>
      <c r="D476" s="57">
        <v>401753</v>
      </c>
      <c r="E476" s="14">
        <f t="shared" si="78"/>
        <v>8.0201959158668935E-3</v>
      </c>
      <c r="F476" s="13">
        <v>361603</v>
      </c>
      <c r="G476" s="14">
        <f t="shared" si="74"/>
        <v>9.6611015926315932E-3</v>
      </c>
      <c r="H476" s="13">
        <v>403867</v>
      </c>
      <c r="I476" s="14">
        <f t="shared" si="75"/>
        <v>9.9443388392945753E-3</v>
      </c>
      <c r="J476" s="15">
        <v>833238</v>
      </c>
      <c r="K476" s="16">
        <f t="shared" si="76"/>
        <v>2.3153032208752131E-2</v>
      </c>
      <c r="L476" s="15">
        <v>434386</v>
      </c>
      <c r="M476" s="16">
        <f t="shared" si="71"/>
        <v>1.6008885494948197E-2</v>
      </c>
      <c r="N476" s="14">
        <f t="shared" si="77"/>
        <v>11.103337085145865</v>
      </c>
      <c r="O476" s="14">
        <f t="shared" si="79"/>
        <v>-10.464831243949121</v>
      </c>
      <c r="P476" s="14">
        <f t="shared" si="72"/>
        <v>-51.530415079485088</v>
      </c>
      <c r="Q476" s="14">
        <f t="shared" si="73"/>
        <v>91.819717946710981</v>
      </c>
    </row>
    <row r="477" spans="1:17" s="3" customFormat="1" ht="40.5">
      <c r="A477" s="56" t="s">
        <v>1854</v>
      </c>
      <c r="B477" s="17" t="s">
        <v>813</v>
      </c>
      <c r="C477" s="18" t="s">
        <v>814</v>
      </c>
      <c r="D477" s="57">
        <v>399425</v>
      </c>
      <c r="E477" s="14">
        <f t="shared" si="78"/>
        <v>7.9737220473652566E-3</v>
      </c>
      <c r="F477" s="13">
        <v>242471</v>
      </c>
      <c r="G477" s="14">
        <f t="shared" si="74"/>
        <v>6.4782011329191829E-3</v>
      </c>
      <c r="H477" s="13">
        <v>497731</v>
      </c>
      <c r="I477" s="14">
        <f t="shared" si="75"/>
        <v>1.2255533912948887E-2</v>
      </c>
      <c r="J477" s="15">
        <v>91469</v>
      </c>
      <c r="K477" s="16">
        <f t="shared" si="76"/>
        <v>2.5416324064701187E-3</v>
      </c>
      <c r="L477" s="15">
        <v>206880</v>
      </c>
      <c r="M477" s="16">
        <f t="shared" si="71"/>
        <v>7.6243668792154509E-3</v>
      </c>
      <c r="N477" s="14">
        <f t="shared" si="77"/>
        <v>64.731040000659874</v>
      </c>
      <c r="O477" s="14">
        <f t="shared" si="79"/>
        <v>-51.284730105217484</v>
      </c>
      <c r="P477" s="14">
        <f t="shared" si="72"/>
        <v>444.15266374400073</v>
      </c>
      <c r="Q477" s="14">
        <f t="shared" si="73"/>
        <v>-55.786446249033254</v>
      </c>
    </row>
    <row r="478" spans="1:17" s="3" customFormat="1" ht="40.5">
      <c r="A478" s="56" t="s">
        <v>1855</v>
      </c>
      <c r="B478" s="17" t="s">
        <v>138</v>
      </c>
      <c r="C478" s="18" t="s">
        <v>139</v>
      </c>
      <c r="D478" s="57">
        <v>398870</v>
      </c>
      <c r="E478" s="14">
        <f t="shared" si="78"/>
        <v>7.9626425812920568E-3</v>
      </c>
      <c r="F478" s="13">
        <v>191874</v>
      </c>
      <c r="G478" s="14">
        <f t="shared" si="74"/>
        <v>5.1263795017867505E-3</v>
      </c>
      <c r="H478" s="13">
        <v>31092</v>
      </c>
      <c r="I478" s="14">
        <f t="shared" si="75"/>
        <v>7.6557228788523687E-4</v>
      </c>
      <c r="J478" s="15">
        <v>5379</v>
      </c>
      <c r="K478" s="16">
        <f t="shared" si="76"/>
        <v>1.4946529113035856E-4</v>
      </c>
      <c r="L478" s="15">
        <v>1406</v>
      </c>
      <c r="M478" s="16">
        <f t="shared" si="71"/>
        <v>5.1816801199617765E-5</v>
      </c>
      <c r="N478" s="14">
        <f t="shared" si="77"/>
        <v>107.88121371316593</v>
      </c>
      <c r="O478" s="14">
        <f t="shared" si="79"/>
        <v>517.11694326514862</v>
      </c>
      <c r="P478" s="14">
        <f t="shared" si="72"/>
        <v>478.0256553262688</v>
      </c>
      <c r="Q478" s="14">
        <f t="shared" si="73"/>
        <v>282.57467994310099</v>
      </c>
    </row>
    <row r="479" spans="1:17" s="3" customFormat="1" ht="27">
      <c r="A479" s="56" t="s">
        <v>1856</v>
      </c>
      <c r="B479" s="17" t="s">
        <v>1027</v>
      </c>
      <c r="C479" s="18" t="s">
        <v>1028</v>
      </c>
      <c r="D479" s="57">
        <v>398592</v>
      </c>
      <c r="E479" s="14">
        <f t="shared" si="78"/>
        <v>7.95709286675449E-3</v>
      </c>
      <c r="F479" s="13">
        <v>417186</v>
      </c>
      <c r="G479" s="14">
        <f t="shared" si="74"/>
        <v>1.114613631254056E-2</v>
      </c>
      <c r="H479" s="13">
        <v>382846</v>
      </c>
      <c r="I479" s="14">
        <f t="shared" si="75"/>
        <v>9.4267428318445708E-3</v>
      </c>
      <c r="J479" s="15">
        <v>243586</v>
      </c>
      <c r="K479" s="16">
        <f t="shared" si="76"/>
        <v>6.7684797184011007E-3</v>
      </c>
      <c r="L479" s="15">
        <v>251153</v>
      </c>
      <c r="M479" s="16">
        <f t="shared" si="71"/>
        <v>9.2560064521248937E-3</v>
      </c>
      <c r="N479" s="14">
        <f t="shared" si="77"/>
        <v>-4.4570047892307025</v>
      </c>
      <c r="O479" s="14">
        <f t="shared" si="79"/>
        <v>8.9696640424609377</v>
      </c>
      <c r="P479" s="14">
        <f t="shared" si="72"/>
        <v>57.170773361359032</v>
      </c>
      <c r="Q479" s="14">
        <f t="shared" si="73"/>
        <v>-3.0129044845174056</v>
      </c>
    </row>
    <row r="480" spans="1:17" s="3" customFormat="1" ht="40.5">
      <c r="A480" s="56" t="s">
        <v>1857</v>
      </c>
      <c r="B480" s="17" t="s">
        <v>390</v>
      </c>
      <c r="C480" s="18" t="s">
        <v>391</v>
      </c>
      <c r="D480" s="57">
        <v>397678</v>
      </c>
      <c r="E480" s="14">
        <f t="shared" si="78"/>
        <v>7.9388466829870951E-3</v>
      </c>
      <c r="F480" s="13">
        <v>251847</v>
      </c>
      <c r="G480" s="14">
        <f t="shared" si="74"/>
        <v>6.7287037242486619E-3</v>
      </c>
      <c r="H480" s="13">
        <v>254561</v>
      </c>
      <c r="I480" s="14">
        <f t="shared" si="75"/>
        <v>6.2680061487313064E-3</v>
      </c>
      <c r="J480" s="15">
        <v>194004</v>
      </c>
      <c r="K480" s="16">
        <f t="shared" si="76"/>
        <v>5.3907537349793793E-3</v>
      </c>
      <c r="L480" s="15">
        <v>189577</v>
      </c>
      <c r="M480" s="16">
        <f t="shared" si="71"/>
        <v>6.9866811671550058E-3</v>
      </c>
      <c r="N480" s="14">
        <f t="shared" si="77"/>
        <v>57.904600809221471</v>
      </c>
      <c r="O480" s="14">
        <f t="shared" si="79"/>
        <v>-1.0661491744611311</v>
      </c>
      <c r="P480" s="14">
        <f t="shared" si="72"/>
        <v>31.214304859693616</v>
      </c>
      <c r="Q480" s="14">
        <f t="shared" si="73"/>
        <v>2.3351988901607261</v>
      </c>
    </row>
    <row r="481" spans="1:17" s="3" customFormat="1" ht="54">
      <c r="A481" s="56" t="s">
        <v>1858</v>
      </c>
      <c r="B481" s="17" t="s">
        <v>1859</v>
      </c>
      <c r="C481" s="18" t="s">
        <v>1860</v>
      </c>
      <c r="D481" s="57">
        <v>396693</v>
      </c>
      <c r="E481" s="14">
        <f t="shared" si="78"/>
        <v>7.9191831260824082E-3</v>
      </c>
      <c r="F481" s="13">
        <v>206361</v>
      </c>
      <c r="G481" s="14">
        <f t="shared" si="74"/>
        <v>5.51343486021147E-3</v>
      </c>
      <c r="H481" s="13">
        <v>298437</v>
      </c>
      <c r="I481" s="14">
        <f t="shared" si="75"/>
        <v>7.3483563900555264E-3</v>
      </c>
      <c r="J481" s="15">
        <v>263579</v>
      </c>
      <c r="K481" s="16">
        <f t="shared" si="76"/>
        <v>7.3240215599272686E-3</v>
      </c>
      <c r="L481" s="15">
        <v>180134</v>
      </c>
      <c r="M481" s="16">
        <f t="shared" si="71"/>
        <v>6.638668326665681E-3</v>
      </c>
      <c r="N481" s="14">
        <f t="shared" si="77"/>
        <v>92.232543939988659</v>
      </c>
      <c r="O481" s="14">
        <f t="shared" si="79"/>
        <v>-30.852742789935562</v>
      </c>
      <c r="P481" s="14">
        <f t="shared" si="72"/>
        <v>13.224877550942981</v>
      </c>
      <c r="Q481" s="14">
        <f t="shared" si="73"/>
        <v>46.3238478021917</v>
      </c>
    </row>
    <row r="482" spans="1:17" s="3" customFormat="1" ht="54">
      <c r="A482" s="56" t="s">
        <v>1861</v>
      </c>
      <c r="B482" s="17" t="s">
        <v>642</v>
      </c>
      <c r="C482" s="18" t="s">
        <v>643</v>
      </c>
      <c r="D482" s="57">
        <v>395228</v>
      </c>
      <c r="E482" s="14">
        <f t="shared" si="78"/>
        <v>7.889937328249547E-3</v>
      </c>
      <c r="F482" s="13">
        <v>441559</v>
      </c>
      <c r="G482" s="14">
        <f t="shared" si="74"/>
        <v>1.1797320149835078E-2</v>
      </c>
      <c r="H482" s="13">
        <v>347762</v>
      </c>
      <c r="I482" s="14">
        <f t="shared" si="75"/>
        <v>8.5628763019280109E-3</v>
      </c>
      <c r="J482" s="15">
        <v>364092</v>
      </c>
      <c r="K482" s="16">
        <f t="shared" si="76"/>
        <v>1.0116957943527516E-2</v>
      </c>
      <c r="L482" s="15">
        <v>360256</v>
      </c>
      <c r="M482" s="16">
        <f t="shared" si="71"/>
        <v>1.3276894404672474E-2</v>
      </c>
      <c r="N482" s="14">
        <f t="shared" si="77"/>
        <v>-10.492595553482094</v>
      </c>
      <c r="O482" s="14">
        <f t="shared" si="79"/>
        <v>26.971607018593176</v>
      </c>
      <c r="P482" s="14">
        <f t="shared" si="72"/>
        <v>-4.4851301319446728</v>
      </c>
      <c r="Q482" s="14">
        <f t="shared" si="73"/>
        <v>1.0647983656066797</v>
      </c>
    </row>
    <row r="483" spans="1:17" s="3" customFormat="1">
      <c r="A483" s="56" t="s">
        <v>1862</v>
      </c>
      <c r="B483" s="17" t="s">
        <v>706</v>
      </c>
      <c r="C483" s="18" t="s">
        <v>707</v>
      </c>
      <c r="D483" s="57">
        <v>388850</v>
      </c>
      <c r="E483" s="14">
        <f t="shared" si="78"/>
        <v>7.7626133019164552E-3</v>
      </c>
      <c r="F483" s="13">
        <v>223286</v>
      </c>
      <c r="G483" s="14">
        <f t="shared" si="74"/>
        <v>5.9656273045642265E-3</v>
      </c>
      <c r="H483" s="13">
        <v>944273</v>
      </c>
      <c r="I483" s="14">
        <f t="shared" si="75"/>
        <v>2.3250651003417479E-2</v>
      </c>
      <c r="J483" s="15">
        <v>696206</v>
      </c>
      <c r="K483" s="16">
        <f t="shared" si="76"/>
        <v>1.9345349038241758E-2</v>
      </c>
      <c r="L483" s="15">
        <v>653546</v>
      </c>
      <c r="M483" s="16">
        <f t="shared" si="71"/>
        <v>2.4085820168424889E-2</v>
      </c>
      <c r="N483" s="14">
        <f t="shared" si="77"/>
        <v>74.14884945764625</v>
      </c>
      <c r="O483" s="14">
        <f t="shared" si="79"/>
        <v>-76.353660435064867</v>
      </c>
      <c r="P483" s="14">
        <f t="shared" si="72"/>
        <v>35.631264309701443</v>
      </c>
      <c r="Q483" s="14">
        <f t="shared" si="73"/>
        <v>6.527467079593479</v>
      </c>
    </row>
    <row r="484" spans="1:17" s="3" customFormat="1">
      <c r="A484" s="56" t="s">
        <v>1863</v>
      </c>
      <c r="B484" s="28" t="s">
        <v>1864</v>
      </c>
      <c r="C484" s="12" t="s">
        <v>1865</v>
      </c>
      <c r="D484" s="57">
        <v>382285</v>
      </c>
      <c r="E484" s="14">
        <f t="shared" si="78"/>
        <v>7.6315561942217613E-3</v>
      </c>
      <c r="F484" s="13">
        <v>226063</v>
      </c>
      <c r="G484" s="14">
        <f t="shared" si="74"/>
        <v>6.0398215980925936E-3</v>
      </c>
      <c r="H484" s="13"/>
      <c r="I484" s="14"/>
      <c r="J484" s="15"/>
      <c r="K484" s="16">
        <f t="shared" si="76"/>
        <v>2.7786817462420257E-8</v>
      </c>
      <c r="L484" s="15"/>
      <c r="M484" s="16"/>
      <c r="N484" s="14">
        <f t="shared" si="77"/>
        <v>69.105514834360335</v>
      </c>
      <c r="O484" s="14"/>
      <c r="P484" s="14"/>
      <c r="Q484" s="14"/>
    </row>
    <row r="485" spans="1:17" s="3" customFormat="1" ht="54">
      <c r="A485" s="56" t="s">
        <v>1866</v>
      </c>
      <c r="B485" s="17" t="s">
        <v>853</v>
      </c>
      <c r="C485" s="18" t="s">
        <v>854</v>
      </c>
      <c r="D485" s="57">
        <v>380881</v>
      </c>
      <c r="E485" s="14">
        <f t="shared" si="78"/>
        <v>7.6035281395068566E-3</v>
      </c>
      <c r="F485" s="13">
        <v>361585</v>
      </c>
      <c r="G485" s="14">
        <f t="shared" si="74"/>
        <v>9.6606206789537005E-3</v>
      </c>
      <c r="H485" s="13">
        <v>324854</v>
      </c>
      <c r="I485" s="14">
        <f t="shared" ref="I485:I548" si="80">PRODUCT(H485,100,1/4061275531)</f>
        <v>7.9988170593294321E-3</v>
      </c>
      <c r="J485" s="15">
        <v>665524</v>
      </c>
      <c r="K485" s="16">
        <f t="shared" si="76"/>
        <v>1.8492793904859778E-2</v>
      </c>
      <c r="L485" s="15">
        <v>971025</v>
      </c>
      <c r="M485" s="16">
        <f t="shared" ref="M485:M505" si="81">PRODUCT(L485,100,1/2713405628)</f>
        <v>3.5786208666329193E-2</v>
      </c>
      <c r="N485" s="14">
        <f t="shared" si="77"/>
        <v>5.3365045563283875</v>
      </c>
      <c r="O485" s="14">
        <f t="shared" ref="O485:O505" si="82">PRODUCT(F485-H485,100,1/H485)</f>
        <v>11.306925572718821</v>
      </c>
      <c r="P485" s="14">
        <f t="shared" ref="P485:P521" si="83">PRODUCT(H485-J485,100,1/J485)</f>
        <v>-51.188236637596837</v>
      </c>
      <c r="Q485" s="14">
        <f t="shared" ref="Q485:Q505" si="84">PRODUCT(J485-L485,100,1/L485)</f>
        <v>-31.461702839782703</v>
      </c>
    </row>
    <row r="486" spans="1:17" s="3" customFormat="1" ht="27">
      <c r="A486" s="56" t="s">
        <v>1867</v>
      </c>
      <c r="B486" s="17" t="s">
        <v>1011</v>
      </c>
      <c r="C486" s="18" t="s">
        <v>1012</v>
      </c>
      <c r="D486" s="57">
        <v>375497</v>
      </c>
      <c r="E486" s="14">
        <f t="shared" si="78"/>
        <v>7.4960473370958543E-3</v>
      </c>
      <c r="F486" s="13">
        <v>280097</v>
      </c>
      <c r="G486" s="14">
        <f t="shared" si="74"/>
        <v>7.4834710242761577E-3</v>
      </c>
      <c r="H486" s="13">
        <v>483343</v>
      </c>
      <c r="I486" s="14">
        <f t="shared" si="80"/>
        <v>1.1901260978493311E-2</v>
      </c>
      <c r="J486" s="15">
        <v>352729</v>
      </c>
      <c r="K486" s="16">
        <f t="shared" si="76"/>
        <v>9.8012163367020358E-3</v>
      </c>
      <c r="L486" s="15">
        <v>458493</v>
      </c>
      <c r="M486" s="16">
        <f t="shared" si="81"/>
        <v>1.6897326196597687E-2</v>
      </c>
      <c r="N486" s="14">
        <f t="shared" si="77"/>
        <v>34.059629342691998</v>
      </c>
      <c r="O486" s="14">
        <f t="shared" si="82"/>
        <v>-42.050055550613131</v>
      </c>
      <c r="P486" s="14">
        <f t="shared" si="83"/>
        <v>37.029560937717058</v>
      </c>
      <c r="Q486" s="14">
        <f t="shared" si="84"/>
        <v>-23.067745854353284</v>
      </c>
    </row>
    <row r="487" spans="1:17" s="3" customFormat="1">
      <c r="A487" s="56" t="s">
        <v>1868</v>
      </c>
      <c r="B487" s="17" t="s">
        <v>1869</v>
      </c>
      <c r="C487" s="18" t="s">
        <v>1870</v>
      </c>
      <c r="D487" s="57">
        <v>373620</v>
      </c>
      <c r="E487" s="14">
        <f t="shared" si="78"/>
        <v>7.4585767824663128E-3</v>
      </c>
      <c r="F487" s="13">
        <v>288377</v>
      </c>
      <c r="G487" s="14">
        <f t="shared" si="74"/>
        <v>7.704691316107226E-3</v>
      </c>
      <c r="H487" s="13">
        <v>332935</v>
      </c>
      <c r="I487" s="14">
        <f t="shared" si="80"/>
        <v>8.1977939555857235E-3</v>
      </c>
      <c r="J487" s="15">
        <v>416102</v>
      </c>
      <c r="K487" s="16">
        <f t="shared" si="76"/>
        <v>1.1562150319747994E-2</v>
      </c>
      <c r="L487" s="15">
        <v>417176</v>
      </c>
      <c r="M487" s="16">
        <f t="shared" si="81"/>
        <v>1.5374627209994126E-2</v>
      </c>
      <c r="N487" s="14">
        <f t="shared" si="77"/>
        <v>29.559569591194862</v>
      </c>
      <c r="O487" s="14">
        <f t="shared" si="82"/>
        <v>-13.383393154820009</v>
      </c>
      <c r="P487" s="14">
        <f t="shared" si="83"/>
        <v>-19.987166608187415</v>
      </c>
      <c r="Q487" s="14">
        <f t="shared" si="84"/>
        <v>-0.2574452988666654</v>
      </c>
    </row>
    <row r="488" spans="1:17" s="3" customFormat="1">
      <c r="A488" s="56" t="s">
        <v>1871</v>
      </c>
      <c r="B488" s="17" t="s">
        <v>1872</v>
      </c>
      <c r="C488" s="18" t="s">
        <v>1873</v>
      </c>
      <c r="D488" s="57">
        <v>370099</v>
      </c>
      <c r="E488" s="14">
        <f t="shared" si="78"/>
        <v>7.3882870526577804E-3</v>
      </c>
      <c r="F488" s="13">
        <v>269000</v>
      </c>
      <c r="G488" s="14">
        <f t="shared" si="74"/>
        <v>7.1869877418547379E-3</v>
      </c>
      <c r="H488" s="13">
        <v>180276</v>
      </c>
      <c r="I488" s="14">
        <f t="shared" si="80"/>
        <v>4.4389009961018572E-3</v>
      </c>
      <c r="J488" s="15">
        <v>240808</v>
      </c>
      <c r="K488" s="16">
        <f t="shared" si="76"/>
        <v>6.6912879394904973E-3</v>
      </c>
      <c r="L488" s="15">
        <v>135903</v>
      </c>
      <c r="M488" s="16">
        <f t="shared" si="81"/>
        <v>5.0085766240623424E-3</v>
      </c>
      <c r="N488" s="14">
        <f t="shared" si="77"/>
        <v>37.583271375464683</v>
      </c>
      <c r="O488" s="14">
        <f t="shared" si="82"/>
        <v>49.215647118862186</v>
      </c>
      <c r="P488" s="14">
        <f t="shared" si="83"/>
        <v>-25.137038636590145</v>
      </c>
      <c r="Q488" s="14">
        <f t="shared" si="84"/>
        <v>77.191084817848022</v>
      </c>
    </row>
    <row r="489" spans="1:17" s="3" customFormat="1" ht="54">
      <c r="A489" s="56" t="s">
        <v>1874</v>
      </c>
      <c r="B489" s="17" t="s">
        <v>1875</v>
      </c>
      <c r="C489" s="18" t="s">
        <v>1876</v>
      </c>
      <c r="D489" s="57">
        <v>360580</v>
      </c>
      <c r="E489" s="14">
        <f t="shared" si="78"/>
        <v>7.1982592372509587E-3</v>
      </c>
      <c r="F489" s="13">
        <v>329735</v>
      </c>
      <c r="G489" s="14">
        <f t="shared" si="74"/>
        <v>8.8096706433474798E-3</v>
      </c>
      <c r="H489" s="13">
        <v>155020</v>
      </c>
      <c r="I489" s="14">
        <f t="shared" si="80"/>
        <v>3.8170274047333529E-3</v>
      </c>
      <c r="J489" s="15">
        <v>86623</v>
      </c>
      <c r="K489" s="16">
        <f t="shared" si="76"/>
        <v>2.40697748904723E-3</v>
      </c>
      <c r="L489" s="15">
        <v>334738</v>
      </c>
      <c r="M489" s="16">
        <f t="shared" si="81"/>
        <v>1.2336452631548828E-2</v>
      </c>
      <c r="N489" s="14">
        <f t="shared" si="77"/>
        <v>9.3544816291870738</v>
      </c>
      <c r="O489" s="14">
        <f t="shared" si="82"/>
        <v>112.70481228228616</v>
      </c>
      <c r="P489" s="14">
        <f t="shared" si="83"/>
        <v>78.959398773997663</v>
      </c>
      <c r="Q489" s="14">
        <f t="shared" si="84"/>
        <v>-74.122149263005696</v>
      </c>
    </row>
    <row r="490" spans="1:17" s="3" customFormat="1" ht="40.5">
      <c r="A490" s="56" t="s">
        <v>1877</v>
      </c>
      <c r="B490" s="17" t="s">
        <v>1133</v>
      </c>
      <c r="C490" s="18" t="s">
        <v>1134</v>
      </c>
      <c r="D490" s="57">
        <v>357527</v>
      </c>
      <c r="E490" s="14">
        <f t="shared" si="78"/>
        <v>7.1373121923473948E-3</v>
      </c>
      <c r="F490" s="13">
        <v>7078239</v>
      </c>
      <c r="G490" s="14">
        <f t="shared" si="74"/>
        <v>0.18911233058333879</v>
      </c>
      <c r="H490" s="13">
        <v>1359751</v>
      </c>
      <c r="I490" s="14">
        <f t="shared" si="80"/>
        <v>3.3480885244572198E-2</v>
      </c>
      <c r="J490" s="15">
        <v>265815</v>
      </c>
      <c r="K490" s="16">
        <f t="shared" si="76"/>
        <v>7.3861528837732403E-3</v>
      </c>
      <c r="L490" s="15">
        <v>432052</v>
      </c>
      <c r="M490" s="16">
        <f t="shared" si="81"/>
        <v>1.5922868130794635E-2</v>
      </c>
      <c r="N490" s="14">
        <f t="shared" si="77"/>
        <v>-94.948927268491502</v>
      </c>
      <c r="O490" s="14">
        <f t="shared" si="82"/>
        <v>420.5540573237306</v>
      </c>
      <c r="P490" s="14">
        <f t="shared" si="83"/>
        <v>411.54035701521735</v>
      </c>
      <c r="Q490" s="14">
        <f t="shared" si="84"/>
        <v>-38.476155647931265</v>
      </c>
    </row>
    <row r="491" spans="1:17" s="3" customFormat="1" ht="54">
      <c r="A491" s="56" t="s">
        <v>1878</v>
      </c>
      <c r="B491" s="17" t="s">
        <v>604</v>
      </c>
      <c r="C491" s="18" t="s">
        <v>605</v>
      </c>
      <c r="D491" s="57">
        <v>357117</v>
      </c>
      <c r="E491" s="14">
        <f t="shared" si="78"/>
        <v>7.1291273615545804E-3</v>
      </c>
      <c r="F491" s="13">
        <v>177003</v>
      </c>
      <c r="G491" s="14">
        <f t="shared" si="74"/>
        <v>4.7290646515669669E-3</v>
      </c>
      <c r="H491" s="13">
        <v>318556</v>
      </c>
      <c r="I491" s="14">
        <f t="shared" si="80"/>
        <v>7.8437426263852274E-3</v>
      </c>
      <c r="J491" s="15">
        <v>234442</v>
      </c>
      <c r="K491" s="16">
        <f t="shared" si="76"/>
        <v>6.5143970595247297E-3</v>
      </c>
      <c r="L491" s="15">
        <v>197102</v>
      </c>
      <c r="M491" s="16">
        <f t="shared" si="81"/>
        <v>7.2640079303321918E-3</v>
      </c>
      <c r="N491" s="14">
        <f t="shared" si="77"/>
        <v>101.75759732885884</v>
      </c>
      <c r="O491" s="14">
        <f t="shared" si="82"/>
        <v>-44.435829179171009</v>
      </c>
      <c r="P491" s="14">
        <f t="shared" si="83"/>
        <v>35.87838356608458</v>
      </c>
      <c r="Q491" s="14">
        <f t="shared" si="84"/>
        <v>18.944505890351188</v>
      </c>
    </row>
    <row r="492" spans="1:17" s="3" customFormat="1" ht="40.5">
      <c r="A492" s="56" t="s">
        <v>1879</v>
      </c>
      <c r="B492" s="17" t="s">
        <v>1880</v>
      </c>
      <c r="C492" s="18" t="s">
        <v>1881</v>
      </c>
      <c r="D492" s="57">
        <v>350407</v>
      </c>
      <c r="E492" s="14">
        <f t="shared" si="78"/>
        <v>6.9951756185795012E-3</v>
      </c>
      <c r="F492" s="13">
        <v>313196</v>
      </c>
      <c r="G492" s="14">
        <f t="shared" si="74"/>
        <v>8.3677911256428861E-3</v>
      </c>
      <c r="H492" s="13">
        <v>182016</v>
      </c>
      <c r="I492" s="14">
        <f t="shared" si="80"/>
        <v>4.4817446787507806E-3</v>
      </c>
      <c r="J492" s="15">
        <v>202126</v>
      </c>
      <c r="K492" s="16">
        <f t="shared" si="76"/>
        <v>5.6164382664091565E-3</v>
      </c>
      <c r="L492" s="15">
        <v>214637</v>
      </c>
      <c r="M492" s="16">
        <f t="shared" si="81"/>
        <v>7.9102437831311233E-3</v>
      </c>
      <c r="N492" s="14">
        <f t="shared" si="77"/>
        <v>11.881058506494336</v>
      </c>
      <c r="O492" s="14">
        <f t="shared" si="82"/>
        <v>72.070587201125178</v>
      </c>
      <c r="P492" s="14">
        <f t="shared" si="83"/>
        <v>-9.9492395832302627</v>
      </c>
      <c r="Q492" s="14">
        <f t="shared" si="84"/>
        <v>-5.8289111383405467</v>
      </c>
    </row>
    <row r="493" spans="1:17" s="3" customFormat="1" ht="40.5">
      <c r="A493" s="56" t="s">
        <v>1882</v>
      </c>
      <c r="B493" s="17" t="s">
        <v>656</v>
      </c>
      <c r="C493" s="18" t="s">
        <v>657</v>
      </c>
      <c r="D493" s="57">
        <v>350142</v>
      </c>
      <c r="E493" s="14">
        <f t="shared" si="78"/>
        <v>6.9898854230670731E-3</v>
      </c>
      <c r="F493" s="13">
        <v>105298</v>
      </c>
      <c r="G493" s="14">
        <f t="shared" si="74"/>
        <v>2.8132915808246101E-3</v>
      </c>
      <c r="H493" s="13">
        <v>249620</v>
      </c>
      <c r="I493" s="14">
        <f t="shared" si="80"/>
        <v>6.1463448636920369E-3</v>
      </c>
      <c r="J493" s="15">
        <v>172896</v>
      </c>
      <c r="K493" s="16">
        <f t="shared" si="76"/>
        <v>4.8042295919826132E-3</v>
      </c>
      <c r="L493" s="15">
        <v>142515</v>
      </c>
      <c r="M493" s="16">
        <f t="shared" si="81"/>
        <v>5.2522556351091935E-3</v>
      </c>
      <c r="N493" s="14">
        <f t="shared" si="77"/>
        <v>232.52483427985339</v>
      </c>
      <c r="O493" s="14">
        <f t="shared" si="82"/>
        <v>-57.816681355660606</v>
      </c>
      <c r="P493" s="14">
        <f t="shared" si="83"/>
        <v>44.375809735332226</v>
      </c>
      <c r="Q493" s="14">
        <f t="shared" si="84"/>
        <v>21.317756025681508</v>
      </c>
    </row>
    <row r="494" spans="1:17" s="3" customFormat="1">
      <c r="A494" s="56" t="s">
        <v>1883</v>
      </c>
      <c r="B494" s="17" t="s">
        <v>1884</v>
      </c>
      <c r="C494" s="18" t="s">
        <v>1885</v>
      </c>
      <c r="D494" s="57">
        <v>349784</v>
      </c>
      <c r="E494" s="14">
        <f t="shared" si="78"/>
        <v>6.9827386683748108E-3</v>
      </c>
      <c r="F494" s="13">
        <v>327534</v>
      </c>
      <c r="G494" s="14">
        <f t="shared" si="74"/>
        <v>8.7508655875117095E-3</v>
      </c>
      <c r="H494" s="13">
        <v>50844</v>
      </c>
      <c r="I494" s="14">
        <f t="shared" si="80"/>
        <v>1.2519219543688724E-3</v>
      </c>
      <c r="J494" s="15">
        <v>38374</v>
      </c>
      <c r="K494" s="16">
        <f t="shared" si="76"/>
        <v>1.066291333302915E-3</v>
      </c>
      <c r="L494" s="15">
        <v>121727</v>
      </c>
      <c r="M494" s="16">
        <f t="shared" si="81"/>
        <v>4.4861335416969215E-3</v>
      </c>
      <c r="N494" s="14">
        <f t="shared" si="77"/>
        <v>6.7931878827846877</v>
      </c>
      <c r="O494" s="14">
        <f t="shared" si="82"/>
        <v>544.19400519235307</v>
      </c>
      <c r="P494" s="14">
        <f t="shared" si="83"/>
        <v>32.495960806796269</v>
      </c>
      <c r="Q494" s="14">
        <f t="shared" si="84"/>
        <v>-68.475358794679906</v>
      </c>
    </row>
    <row r="495" spans="1:17" s="3" customFormat="1" ht="27">
      <c r="A495" s="56" t="s">
        <v>1886</v>
      </c>
      <c r="B495" s="17" t="s">
        <v>1887</v>
      </c>
      <c r="C495" s="18" t="s">
        <v>1888</v>
      </c>
      <c r="D495" s="57">
        <v>348964</v>
      </c>
      <c r="E495" s="14">
        <f t="shared" si="78"/>
        <v>6.966369006789183E-3</v>
      </c>
      <c r="F495" s="13">
        <v>172744</v>
      </c>
      <c r="G495" s="14">
        <f t="shared" si="74"/>
        <v>4.6152751318920254E-3</v>
      </c>
      <c r="H495" s="13">
        <v>309670</v>
      </c>
      <c r="I495" s="14">
        <f t="shared" si="80"/>
        <v>7.6249443712022797E-3</v>
      </c>
      <c r="J495" s="15">
        <v>127672</v>
      </c>
      <c r="K495" s="16">
        <f t="shared" si="76"/>
        <v>3.547598559062119E-3</v>
      </c>
      <c r="L495" s="15">
        <v>180666</v>
      </c>
      <c r="M495" s="16">
        <f t="shared" si="81"/>
        <v>6.6582746838763467E-3</v>
      </c>
      <c r="N495" s="14">
        <f t="shared" si="77"/>
        <v>102.01222618441162</v>
      </c>
      <c r="O495" s="14">
        <f t="shared" si="82"/>
        <v>-44.216746859560175</v>
      </c>
      <c r="P495" s="14">
        <f t="shared" si="83"/>
        <v>142.55122501409863</v>
      </c>
      <c r="Q495" s="14">
        <f t="shared" si="84"/>
        <v>-29.332580563027907</v>
      </c>
    </row>
    <row r="496" spans="1:17" s="3" customFormat="1">
      <c r="A496" s="56" t="s">
        <v>1889</v>
      </c>
      <c r="B496" s="17" t="s">
        <v>1890</v>
      </c>
      <c r="C496" s="18" t="s">
        <v>1891</v>
      </c>
      <c r="D496" s="57">
        <v>348515</v>
      </c>
      <c r="E496" s="14">
        <f t="shared" si="78"/>
        <v>6.9574056189209551E-3</v>
      </c>
      <c r="F496" s="13">
        <v>163264</v>
      </c>
      <c r="G496" s="14">
        <f t="shared" si="74"/>
        <v>4.3619939282013827E-3</v>
      </c>
      <c r="H496" s="13">
        <v>96686</v>
      </c>
      <c r="I496" s="14">
        <f t="shared" si="80"/>
        <v>2.3806806325251516E-3</v>
      </c>
      <c r="J496" s="15">
        <v>72874</v>
      </c>
      <c r="K496" s="16">
        <f t="shared" si="76"/>
        <v>2.0249365357564138E-3</v>
      </c>
      <c r="L496" s="15">
        <v>49406</v>
      </c>
      <c r="M496" s="16">
        <f t="shared" si="81"/>
        <v>1.8208114367484463E-3</v>
      </c>
      <c r="N496" s="14">
        <f t="shared" si="77"/>
        <v>113.4671452371619</v>
      </c>
      <c r="O496" s="14">
        <f t="shared" si="82"/>
        <v>68.860021099228433</v>
      </c>
      <c r="P496" s="14">
        <f t="shared" si="83"/>
        <v>32.67557702335538</v>
      </c>
      <c r="Q496" s="14">
        <f t="shared" si="84"/>
        <v>47.500303606849371</v>
      </c>
    </row>
    <row r="497" spans="1:17" s="3" customFormat="1" ht="27">
      <c r="A497" s="56" t="s">
        <v>1892</v>
      </c>
      <c r="B497" s="17" t="s">
        <v>1893</v>
      </c>
      <c r="C497" s="18" t="s">
        <v>1894</v>
      </c>
      <c r="D497" s="57">
        <v>344912</v>
      </c>
      <c r="E497" s="14">
        <f t="shared" si="78"/>
        <v>6.8854789229538596E-3</v>
      </c>
      <c r="F497" s="13">
        <v>865599</v>
      </c>
      <c r="G497" s="14">
        <f t="shared" si="74"/>
        <v>2.312657770394691E-2</v>
      </c>
      <c r="H497" s="13">
        <v>955654</v>
      </c>
      <c r="I497" s="14">
        <f t="shared" si="80"/>
        <v>2.3530883159870002E-2</v>
      </c>
      <c r="J497" s="15">
        <v>371374</v>
      </c>
      <c r="K497" s="16">
        <f t="shared" si="76"/>
        <v>1.031930154828886E-2</v>
      </c>
      <c r="L497" s="15">
        <v>802140</v>
      </c>
      <c r="M497" s="16">
        <f t="shared" si="81"/>
        <v>2.9562111603315362E-2</v>
      </c>
      <c r="N497" s="14">
        <f t="shared" si="77"/>
        <v>-60.153373559812337</v>
      </c>
      <c r="O497" s="14">
        <f t="shared" si="82"/>
        <v>-9.4233896368350898</v>
      </c>
      <c r="P497" s="14">
        <f t="shared" si="83"/>
        <v>157.32926914646691</v>
      </c>
      <c r="Q497" s="14">
        <f t="shared" si="84"/>
        <v>-53.70209689081706</v>
      </c>
    </row>
    <row r="498" spans="1:17" s="3" customFormat="1" ht="40.5">
      <c r="A498" s="56" t="s">
        <v>1895</v>
      </c>
      <c r="B498" s="17" t="s">
        <v>1141</v>
      </c>
      <c r="C498" s="18" t="s">
        <v>1142</v>
      </c>
      <c r="D498" s="57">
        <v>341374</v>
      </c>
      <c r="E498" s="14">
        <f t="shared" si="78"/>
        <v>6.8148498221124541E-3</v>
      </c>
      <c r="F498" s="13">
        <v>263896</v>
      </c>
      <c r="G498" s="14">
        <f t="shared" si="74"/>
        <v>7.0506219967453451E-3</v>
      </c>
      <c r="H498" s="13">
        <v>327466</v>
      </c>
      <c r="I498" s="14">
        <f t="shared" si="80"/>
        <v>8.0631318289150575E-3</v>
      </c>
      <c r="J498" s="15">
        <v>357770</v>
      </c>
      <c r="K498" s="16">
        <f t="shared" si="76"/>
        <v>9.9412896835300961E-3</v>
      </c>
      <c r="L498" s="15">
        <v>393407</v>
      </c>
      <c r="M498" s="16">
        <f t="shared" si="81"/>
        <v>1.4498643178903292E-2</v>
      </c>
      <c r="N498" s="14">
        <f t="shared" si="77"/>
        <v>29.359293054839785</v>
      </c>
      <c r="O498" s="14">
        <f t="shared" si="82"/>
        <v>-19.412702387423426</v>
      </c>
      <c r="P498" s="14">
        <f t="shared" si="83"/>
        <v>-8.4702462475892339</v>
      </c>
      <c r="Q498" s="14">
        <f t="shared" si="84"/>
        <v>-9.058557676909663</v>
      </c>
    </row>
    <row r="499" spans="1:17" s="3" customFormat="1" ht="54">
      <c r="A499" s="56" t="s">
        <v>1896</v>
      </c>
      <c r="B499" s="17" t="s">
        <v>478</v>
      </c>
      <c r="C499" s="18" t="s">
        <v>479</v>
      </c>
      <c r="D499" s="57">
        <v>340275</v>
      </c>
      <c r="E499" s="14">
        <f t="shared" si="78"/>
        <v>6.7929104829873256E-3</v>
      </c>
      <c r="F499" s="13">
        <v>530892</v>
      </c>
      <c r="G499" s="14">
        <f t="shared" si="74"/>
        <v>1.4184068015794592E-2</v>
      </c>
      <c r="H499" s="13">
        <v>500742</v>
      </c>
      <c r="I499" s="14">
        <f t="shared" si="80"/>
        <v>1.2329673182176421E-2</v>
      </c>
      <c r="J499" s="15">
        <v>483260</v>
      </c>
      <c r="K499" s="16">
        <f t="shared" si="76"/>
        <v>1.3428257406889214E-2</v>
      </c>
      <c r="L499" s="15">
        <v>290616</v>
      </c>
      <c r="M499" s="16">
        <f t="shared" si="81"/>
        <v>1.0710378020930382E-2</v>
      </c>
      <c r="N499" s="14">
        <f t="shared" si="77"/>
        <v>-35.905042833570668</v>
      </c>
      <c r="O499" s="14">
        <f t="shared" si="82"/>
        <v>6.0210647399259498</v>
      </c>
      <c r="P499" s="14">
        <f t="shared" si="83"/>
        <v>3.6175143814923647</v>
      </c>
      <c r="Q499" s="14">
        <f t="shared" si="84"/>
        <v>66.288160321523932</v>
      </c>
    </row>
    <row r="500" spans="1:17" s="3" customFormat="1" ht="54">
      <c r="A500" s="56" t="s">
        <v>1897</v>
      </c>
      <c r="B500" s="17" t="s">
        <v>1898</v>
      </c>
      <c r="C500" s="18" t="s">
        <v>1899</v>
      </c>
      <c r="D500" s="57">
        <v>339576</v>
      </c>
      <c r="E500" s="14">
        <f t="shared" si="78"/>
        <v>6.7789563446356742E-3</v>
      </c>
      <c r="F500" s="13">
        <v>372622</v>
      </c>
      <c r="G500" s="14">
        <f t="shared" si="74"/>
        <v>9.9555009157821419E-3</v>
      </c>
      <c r="H500" s="13">
        <v>160784</v>
      </c>
      <c r="I500" s="14">
        <f t="shared" si="80"/>
        <v>3.9589532592094407E-3</v>
      </c>
      <c r="J500" s="15">
        <v>751823</v>
      </c>
      <c r="K500" s="16">
        <f t="shared" si="76"/>
        <v>2.0890768465049184E-2</v>
      </c>
      <c r="L500" s="15">
        <v>270094</v>
      </c>
      <c r="M500" s="16">
        <f t="shared" si="81"/>
        <v>9.9540591061234428E-3</v>
      </c>
      <c r="N500" s="14">
        <f t="shared" si="77"/>
        <v>-8.8685048118468579</v>
      </c>
      <c r="O500" s="14">
        <f t="shared" si="82"/>
        <v>131.75315951836004</v>
      </c>
      <c r="P500" s="14">
        <f t="shared" si="83"/>
        <v>-78.614115290434057</v>
      </c>
      <c r="Q500" s="14">
        <f t="shared" si="84"/>
        <v>178.3560538183003</v>
      </c>
    </row>
    <row r="501" spans="1:17" s="3" customFormat="1">
      <c r="A501" s="56" t="s">
        <v>1900</v>
      </c>
      <c r="B501" s="17" t="s">
        <v>648</v>
      </c>
      <c r="C501" s="18" t="s">
        <v>649</v>
      </c>
      <c r="D501" s="57">
        <v>328479</v>
      </c>
      <c r="E501" s="14">
        <f t="shared" si="78"/>
        <v>6.5574269121774853E-3</v>
      </c>
      <c r="F501" s="13">
        <v>181918</v>
      </c>
      <c r="G501" s="14">
        <f t="shared" si="74"/>
        <v>4.8603808030584766E-3</v>
      </c>
      <c r="H501" s="13">
        <v>316228</v>
      </c>
      <c r="I501" s="14">
        <f t="shared" si="80"/>
        <v>7.786420733737703E-3</v>
      </c>
      <c r="J501" s="15">
        <v>284508</v>
      </c>
      <c r="K501" s="16">
        <f t="shared" si="76"/>
        <v>7.905571862598262E-3</v>
      </c>
      <c r="L501" s="15">
        <v>137662</v>
      </c>
      <c r="M501" s="16">
        <f t="shared" si="81"/>
        <v>5.0734029066442253E-3</v>
      </c>
      <c r="N501" s="14">
        <f t="shared" si="77"/>
        <v>80.564320188216669</v>
      </c>
      <c r="O501" s="14">
        <f t="shared" si="82"/>
        <v>-42.472519827466257</v>
      </c>
      <c r="P501" s="14">
        <f t="shared" si="83"/>
        <v>11.149071379363672</v>
      </c>
      <c r="Q501" s="14">
        <f t="shared" si="84"/>
        <v>106.6714125902573</v>
      </c>
    </row>
    <row r="502" spans="1:17" s="3" customFormat="1">
      <c r="A502" s="56" t="s">
        <v>1901</v>
      </c>
      <c r="B502" s="17" t="s">
        <v>1902</v>
      </c>
      <c r="C502" s="18" t="s">
        <v>1903</v>
      </c>
      <c r="D502" s="57">
        <v>327223</v>
      </c>
      <c r="E502" s="14">
        <f t="shared" si="78"/>
        <v>6.5323533817487674E-3</v>
      </c>
      <c r="F502" s="13">
        <v>186976</v>
      </c>
      <c r="G502" s="14">
        <f t="shared" si="74"/>
        <v>4.9955175465465854E-3</v>
      </c>
      <c r="H502" s="13">
        <v>60383</v>
      </c>
      <c r="I502" s="14">
        <f t="shared" si="80"/>
        <v>1.4867989019482265E-3</v>
      </c>
      <c r="J502" s="15">
        <v>88946</v>
      </c>
      <c r="K502" s="16">
        <f t="shared" si="76"/>
        <v>2.4715262660124321E-3</v>
      </c>
      <c r="L502" s="15">
        <v>42902</v>
      </c>
      <c r="M502" s="16">
        <f t="shared" si="81"/>
        <v>1.58111266363158E-3</v>
      </c>
      <c r="N502" s="14">
        <f t="shared" si="77"/>
        <v>75.008022419989729</v>
      </c>
      <c r="O502" s="14">
        <f t="shared" si="82"/>
        <v>209.65006707185796</v>
      </c>
      <c r="P502" s="14">
        <f t="shared" si="83"/>
        <v>-32.112742562903335</v>
      </c>
      <c r="Q502" s="14">
        <f t="shared" si="84"/>
        <v>107.32366789427067</v>
      </c>
    </row>
    <row r="503" spans="1:17" s="3" customFormat="1" ht="40.5">
      <c r="A503" s="56" t="s">
        <v>1904</v>
      </c>
      <c r="B503" s="17" t="s">
        <v>1905</v>
      </c>
      <c r="C503" s="18" t="s">
        <v>1906</v>
      </c>
      <c r="D503" s="57">
        <v>318038</v>
      </c>
      <c r="E503" s="14">
        <f t="shared" si="78"/>
        <v>6.3489932089877982E-3</v>
      </c>
      <c r="F503" s="13">
        <v>560929</v>
      </c>
      <c r="G503" s="14">
        <f t="shared" si="74"/>
        <v>1.4986579357066305E-2</v>
      </c>
      <c r="H503" s="13">
        <v>933964</v>
      </c>
      <c r="I503" s="14">
        <f t="shared" si="80"/>
        <v>2.299681449512567E-2</v>
      </c>
      <c r="J503" s="15">
        <v>656036</v>
      </c>
      <c r="K503" s="16">
        <f t="shared" si="76"/>
        <v>1.8229152580776335E-2</v>
      </c>
      <c r="L503" s="15">
        <v>535706</v>
      </c>
      <c r="M503" s="16">
        <f t="shared" si="81"/>
        <v>1.9742938338152514E-2</v>
      </c>
      <c r="N503" s="14">
        <f t="shared" si="77"/>
        <v>-43.301558664287285</v>
      </c>
      <c r="O503" s="14">
        <f t="shared" si="82"/>
        <v>-39.941046978256125</v>
      </c>
      <c r="P503" s="14">
        <f t="shared" si="83"/>
        <v>42.364748276009244</v>
      </c>
      <c r="Q503" s="14">
        <f t="shared" si="84"/>
        <v>22.461947411453298</v>
      </c>
    </row>
    <row r="504" spans="1:17" s="3" customFormat="1">
      <c r="A504" s="56" t="s">
        <v>1907</v>
      </c>
      <c r="B504" s="17" t="s">
        <v>1059</v>
      </c>
      <c r="C504" s="18" t="s">
        <v>1060</v>
      </c>
      <c r="D504" s="57">
        <v>317659</v>
      </c>
      <c r="E504" s="14">
        <f t="shared" si="78"/>
        <v>6.3414272312549286E-3</v>
      </c>
      <c r="F504" s="13">
        <v>355214</v>
      </c>
      <c r="G504" s="14">
        <f t="shared" si="74"/>
        <v>9.4904039544059064E-3</v>
      </c>
      <c r="H504" s="13">
        <v>356892</v>
      </c>
      <c r="I504" s="14">
        <f t="shared" si="80"/>
        <v>8.7876825218042558E-3</v>
      </c>
      <c r="J504" s="15">
        <v>285471</v>
      </c>
      <c r="K504" s="16">
        <f t="shared" si="76"/>
        <v>7.9323305678145727E-3</v>
      </c>
      <c r="L504" s="15">
        <v>732433</v>
      </c>
      <c r="M504" s="16">
        <f t="shared" si="81"/>
        <v>2.6993125997894482E-2</v>
      </c>
      <c r="N504" s="14">
        <f t="shared" si="77"/>
        <v>-10.572499957771933</v>
      </c>
      <c r="O504" s="14">
        <f t="shared" si="82"/>
        <v>-0.47017024758190151</v>
      </c>
      <c r="P504" s="14">
        <f t="shared" si="83"/>
        <v>25.018653383355929</v>
      </c>
      <c r="Q504" s="14">
        <f t="shared" si="84"/>
        <v>-61.024284815129846</v>
      </c>
    </row>
    <row r="505" spans="1:17" s="3" customFormat="1" ht="27">
      <c r="A505" s="56" t="s">
        <v>1908</v>
      </c>
      <c r="B505" s="17" t="s">
        <v>202</v>
      </c>
      <c r="C505" s="18" t="s">
        <v>203</v>
      </c>
      <c r="D505" s="57">
        <v>314702</v>
      </c>
      <c r="E505" s="14">
        <f t="shared" si="78"/>
        <v>6.2823966345369993E-3</v>
      </c>
      <c r="F505" s="13">
        <v>188163</v>
      </c>
      <c r="G505" s="14">
        <f t="shared" si="74"/>
        <v>5.0272311318610152E-3</v>
      </c>
      <c r="H505" s="13">
        <v>264219</v>
      </c>
      <c r="I505" s="14">
        <f t="shared" si="80"/>
        <v>6.5058132102389487E-3</v>
      </c>
      <c r="J505" s="15">
        <v>174637</v>
      </c>
      <c r="K505" s="16">
        <f t="shared" si="76"/>
        <v>4.8526064411846866E-3</v>
      </c>
      <c r="L505" s="15">
        <v>198751</v>
      </c>
      <c r="M505" s="16">
        <f t="shared" si="81"/>
        <v>7.3247802668742748E-3</v>
      </c>
      <c r="N505" s="14">
        <f t="shared" si="77"/>
        <v>67.24967182708609</v>
      </c>
      <c r="O505" s="14">
        <f t="shared" si="82"/>
        <v>-28.785212267096611</v>
      </c>
      <c r="P505" s="14">
        <f t="shared" si="83"/>
        <v>51.296117088589469</v>
      </c>
      <c r="Q505" s="14">
        <f t="shared" si="84"/>
        <v>-12.132769143299907</v>
      </c>
    </row>
    <row r="506" spans="1:17" s="3" customFormat="1" ht="27">
      <c r="A506" s="56" t="s">
        <v>1909</v>
      </c>
      <c r="B506" s="17" t="s">
        <v>943</v>
      </c>
      <c r="C506" s="18" t="s">
        <v>944</v>
      </c>
      <c r="D506" s="57">
        <v>314574</v>
      </c>
      <c r="E506" s="14">
        <f t="shared" si="78"/>
        <v>6.279841370289487E-3</v>
      </c>
      <c r="F506" s="13">
        <v>41707</v>
      </c>
      <c r="G506" s="14">
        <f t="shared" si="74"/>
        <v>1.1143037091060801E-3</v>
      </c>
      <c r="H506" s="13"/>
      <c r="I506" s="14">
        <f t="shared" si="80"/>
        <v>2.4622806120070655E-8</v>
      </c>
      <c r="J506" s="15">
        <v>93685</v>
      </c>
      <c r="K506" s="16">
        <f t="shared" si="76"/>
        <v>2.6032079939668417E-3</v>
      </c>
      <c r="L506" s="30"/>
      <c r="M506" s="16"/>
      <c r="N506" s="14">
        <f t="shared" si="77"/>
        <v>654.24748843119858</v>
      </c>
      <c r="O506" s="14"/>
      <c r="P506" s="14">
        <f t="shared" si="83"/>
        <v>-100</v>
      </c>
      <c r="Q506" s="14"/>
    </row>
    <row r="507" spans="1:17" s="3" customFormat="1" ht="54">
      <c r="A507" s="56" t="s">
        <v>1910</v>
      </c>
      <c r="B507" s="17" t="s">
        <v>194</v>
      </c>
      <c r="C507" s="18" t="s">
        <v>195</v>
      </c>
      <c r="D507" s="57">
        <v>311609</v>
      </c>
      <c r="E507" s="14">
        <f t="shared" si="78"/>
        <v>6.2206510695560872E-3</v>
      </c>
      <c r="F507" s="13">
        <v>128399</v>
      </c>
      <c r="G507" s="14">
        <f t="shared" si="74"/>
        <v>3.4304908515479793E-3</v>
      </c>
      <c r="H507" s="13">
        <v>272529</v>
      </c>
      <c r="I507" s="14">
        <f t="shared" si="80"/>
        <v>6.7104287290967362E-3</v>
      </c>
      <c r="J507" s="15">
        <v>227479</v>
      </c>
      <c r="K507" s="16">
        <f t="shared" si="76"/>
        <v>6.3209174495338976E-3</v>
      </c>
      <c r="L507" s="15">
        <v>254234</v>
      </c>
      <c r="M507" s="16">
        <f t="shared" ref="M507:M521" si="85">PRODUCT(L507,100,1/2713405628)</f>
        <v>9.3695537952941839E-3</v>
      </c>
      <c r="N507" s="14">
        <f t="shared" si="77"/>
        <v>142.68802716532062</v>
      </c>
      <c r="O507" s="14">
        <f t="shared" ref="O507:O538" si="86">PRODUCT(F507-H507,100,1/H507)</f>
        <v>-52.886114872178744</v>
      </c>
      <c r="P507" s="14">
        <f t="shared" si="83"/>
        <v>19.804025866123908</v>
      </c>
      <c r="Q507" s="14">
        <f t="shared" ref="Q507:Q521" si="87">PRODUCT(J507-L507,100,1/L507)</f>
        <v>-10.523769440751433</v>
      </c>
    </row>
    <row r="508" spans="1:17" s="3" customFormat="1" ht="54">
      <c r="A508" s="56" t="s">
        <v>1911</v>
      </c>
      <c r="B508" s="17" t="s">
        <v>734</v>
      </c>
      <c r="C508" s="18" t="s">
        <v>735</v>
      </c>
      <c r="D508" s="57">
        <v>311575</v>
      </c>
      <c r="E508" s="14">
        <f t="shared" si="78"/>
        <v>6.219972327490342E-3</v>
      </c>
      <c r="F508" s="13">
        <v>173721</v>
      </c>
      <c r="G508" s="14">
        <f t="shared" si="74"/>
        <v>4.6413780576310291E-3</v>
      </c>
      <c r="H508" s="13">
        <v>96227</v>
      </c>
      <c r="I508" s="14">
        <f t="shared" si="80"/>
        <v>2.3693787645160391E-3</v>
      </c>
      <c r="J508" s="15">
        <v>153996</v>
      </c>
      <c r="K508" s="16">
        <f t="shared" si="76"/>
        <v>4.2790587419428696E-3</v>
      </c>
      <c r="L508" s="15">
        <v>57551</v>
      </c>
      <c r="M508" s="16">
        <f t="shared" si="85"/>
        <v>2.120987713968138E-3</v>
      </c>
      <c r="N508" s="14">
        <f t="shared" si="77"/>
        <v>79.353676297051024</v>
      </c>
      <c r="O508" s="14">
        <f t="shared" si="86"/>
        <v>80.532490880937786</v>
      </c>
      <c r="P508" s="14">
        <f t="shared" si="83"/>
        <v>-37.513312034078808</v>
      </c>
      <c r="Q508" s="14">
        <f t="shared" si="87"/>
        <v>167.58179701482163</v>
      </c>
    </row>
    <row r="509" spans="1:17" s="3" customFormat="1">
      <c r="A509" s="56" t="s">
        <v>1912</v>
      </c>
      <c r="B509" s="17" t="s">
        <v>260</v>
      </c>
      <c r="C509" s="18" t="s">
        <v>261</v>
      </c>
      <c r="D509" s="57">
        <v>305136</v>
      </c>
      <c r="E509" s="14">
        <f t="shared" si="78"/>
        <v>6.0914305580392937E-3</v>
      </c>
      <c r="F509" s="13">
        <v>133779</v>
      </c>
      <c r="G509" s="14">
        <f t="shared" si="74"/>
        <v>3.574230606385074E-3</v>
      </c>
      <c r="H509" s="13">
        <v>23456</v>
      </c>
      <c r="I509" s="14">
        <f t="shared" si="80"/>
        <v>5.7755254035237727E-4</v>
      </c>
      <c r="J509" s="15">
        <v>107531</v>
      </c>
      <c r="K509" s="16">
        <f t="shared" si="76"/>
        <v>2.9879442685515128E-3</v>
      </c>
      <c r="L509" s="15">
        <v>134844</v>
      </c>
      <c r="M509" s="16">
        <f t="shared" si="85"/>
        <v>4.9695481799155467E-3</v>
      </c>
      <c r="N509" s="14">
        <f t="shared" si="77"/>
        <v>128.08961047698068</v>
      </c>
      <c r="O509" s="14">
        <f t="shared" si="86"/>
        <v>470.34021145975441</v>
      </c>
      <c r="P509" s="14">
        <f t="shared" si="83"/>
        <v>-78.186755447266364</v>
      </c>
      <c r="Q509" s="14">
        <f t="shared" si="87"/>
        <v>-20.255257927679391</v>
      </c>
    </row>
    <row r="510" spans="1:17" s="3" customFormat="1" ht="40.5">
      <c r="A510" s="56" t="s">
        <v>1913</v>
      </c>
      <c r="B510" s="17" t="s">
        <v>1914</v>
      </c>
      <c r="C510" s="18" t="s">
        <v>1915</v>
      </c>
      <c r="D510" s="57">
        <v>304124</v>
      </c>
      <c r="E510" s="14">
        <f t="shared" si="78"/>
        <v>6.0712280000823965E-3</v>
      </c>
      <c r="F510" s="13">
        <v>97014</v>
      </c>
      <c r="G510" s="14">
        <f t="shared" si="74"/>
        <v>2.591964419287344E-3</v>
      </c>
      <c r="H510" s="13">
        <v>159902</v>
      </c>
      <c r="I510" s="14">
        <f t="shared" si="80"/>
        <v>3.9372359442115378E-3</v>
      </c>
      <c r="J510" s="15">
        <v>130858</v>
      </c>
      <c r="K510" s="16">
        <f t="shared" si="76"/>
        <v>3.63612735949739E-3</v>
      </c>
      <c r="L510" s="15">
        <v>148807</v>
      </c>
      <c r="M510" s="16">
        <f t="shared" si="85"/>
        <v>5.484141348585719E-3</v>
      </c>
      <c r="N510" s="14">
        <f t="shared" si="77"/>
        <v>213.48465169975469</v>
      </c>
      <c r="O510" s="14">
        <f t="shared" si="86"/>
        <v>-39.329089067053573</v>
      </c>
      <c r="P510" s="14">
        <f t="shared" si="83"/>
        <v>22.195051124119274</v>
      </c>
      <c r="Q510" s="14">
        <f t="shared" si="87"/>
        <v>-12.061932570376394</v>
      </c>
    </row>
    <row r="511" spans="1:17" s="3" customFormat="1" ht="54">
      <c r="A511" s="56" t="s">
        <v>1916</v>
      </c>
      <c r="B511" s="17" t="s">
        <v>1917</v>
      </c>
      <c r="C511" s="18" t="s">
        <v>1918</v>
      </c>
      <c r="D511" s="57">
        <v>300572</v>
      </c>
      <c r="E511" s="14">
        <f t="shared" si="78"/>
        <v>6.0003194172139193E-3</v>
      </c>
      <c r="F511" s="13">
        <v>381569</v>
      </c>
      <c r="G511" s="14">
        <f t="shared" si="74"/>
        <v>1.0194541731121822E-2</v>
      </c>
      <c r="H511" s="13">
        <v>50380</v>
      </c>
      <c r="I511" s="14">
        <f t="shared" si="80"/>
        <v>1.2404969723291597E-3</v>
      </c>
      <c r="J511" s="15">
        <v>230284</v>
      </c>
      <c r="K511" s="16">
        <f t="shared" si="76"/>
        <v>6.3988594725159862E-3</v>
      </c>
      <c r="L511" s="15">
        <v>112333</v>
      </c>
      <c r="M511" s="16">
        <f t="shared" si="85"/>
        <v>4.1399265498980528E-3</v>
      </c>
      <c r="N511" s="14">
        <f t="shared" si="77"/>
        <v>-21.227353375143156</v>
      </c>
      <c r="O511" s="14">
        <f t="shared" si="86"/>
        <v>657.38189757840405</v>
      </c>
      <c r="P511" s="14">
        <f t="shared" si="83"/>
        <v>-78.122665925552795</v>
      </c>
      <c r="Q511" s="14">
        <f t="shared" si="87"/>
        <v>105.00120178398154</v>
      </c>
    </row>
    <row r="512" spans="1:17" s="3" customFormat="1" ht="27">
      <c r="A512" s="56" t="s">
        <v>1919</v>
      </c>
      <c r="B512" s="17" t="s">
        <v>1920</v>
      </c>
      <c r="C512" s="18" t="s">
        <v>1921</v>
      </c>
      <c r="D512" s="57">
        <v>298972</v>
      </c>
      <c r="E512" s="14">
        <f t="shared" si="78"/>
        <v>5.9683786141200108E-3</v>
      </c>
      <c r="F512" s="13">
        <v>55320</v>
      </c>
      <c r="G512" s="14">
        <f t="shared" si="74"/>
        <v>1.4780080367264093E-3</v>
      </c>
      <c r="H512" s="13">
        <v>146866</v>
      </c>
      <c r="I512" s="14">
        <f t="shared" si="80"/>
        <v>3.6162530436302971E-3</v>
      </c>
      <c r="J512" s="15">
        <v>185858</v>
      </c>
      <c r="K512" s="16">
        <f t="shared" si="76"/>
        <v>5.1644023199305042E-3</v>
      </c>
      <c r="L512" s="15">
        <v>77110</v>
      </c>
      <c r="M512" s="16">
        <f t="shared" si="85"/>
        <v>2.8418161738993785E-3</v>
      </c>
      <c r="N512" s="14">
        <f t="shared" si="77"/>
        <v>440.4410701373825</v>
      </c>
      <c r="O512" s="14">
        <f t="shared" si="86"/>
        <v>-62.333011044080997</v>
      </c>
      <c r="P512" s="14">
        <f t="shared" si="83"/>
        <v>-20.979457435246264</v>
      </c>
      <c r="Q512" s="14">
        <f t="shared" si="87"/>
        <v>141.02969783426275</v>
      </c>
    </row>
    <row r="513" spans="1:17" s="3" customFormat="1" ht="54">
      <c r="A513" s="56" t="s">
        <v>1922</v>
      </c>
      <c r="B513" s="17" t="s">
        <v>977</v>
      </c>
      <c r="C513" s="18" t="s">
        <v>978</v>
      </c>
      <c r="D513" s="57">
        <v>297049</v>
      </c>
      <c r="E513" s="14">
        <f t="shared" si="78"/>
        <v>5.9299897614015201E-3</v>
      </c>
      <c r="F513" s="13">
        <v>266145</v>
      </c>
      <c r="G513" s="14">
        <f t="shared" si="74"/>
        <v>7.110709489055499E-3</v>
      </c>
      <c r="H513" s="13">
        <v>169049</v>
      </c>
      <c r="I513" s="14">
        <f t="shared" si="80"/>
        <v>4.1624607517918239E-3</v>
      </c>
      <c r="J513" s="15">
        <v>124526</v>
      </c>
      <c r="K513" s="16">
        <f t="shared" si="76"/>
        <v>3.4601812313253448E-3</v>
      </c>
      <c r="L513" s="15">
        <v>110979</v>
      </c>
      <c r="M513" s="16">
        <f t="shared" si="85"/>
        <v>4.0900261595536135E-3</v>
      </c>
      <c r="N513" s="14">
        <f t="shared" si="77"/>
        <v>11.611715418287023</v>
      </c>
      <c r="O513" s="14">
        <f t="shared" si="86"/>
        <v>57.436601222130868</v>
      </c>
      <c r="P513" s="14">
        <f t="shared" si="83"/>
        <v>35.753979088704369</v>
      </c>
      <c r="Q513" s="14">
        <f t="shared" si="87"/>
        <v>12.206813901729157</v>
      </c>
    </row>
    <row r="514" spans="1:17" s="3" customFormat="1" ht="54">
      <c r="A514" s="56" t="s">
        <v>1923</v>
      </c>
      <c r="B514" s="17" t="s">
        <v>570</v>
      </c>
      <c r="C514" s="18" t="s">
        <v>571</v>
      </c>
      <c r="D514" s="57">
        <v>296044</v>
      </c>
      <c r="E514" s="14">
        <f t="shared" si="78"/>
        <v>5.9099269444581586E-3</v>
      </c>
      <c r="F514" s="13">
        <v>254300</v>
      </c>
      <c r="G514" s="14">
        <f t="shared" si="74"/>
        <v>6.7942415715749431E-3</v>
      </c>
      <c r="H514" s="13">
        <v>658790</v>
      </c>
      <c r="I514" s="14">
        <f t="shared" si="80"/>
        <v>1.6221258443841348E-2</v>
      </c>
      <c r="J514" s="15">
        <v>291553</v>
      </c>
      <c r="K514" s="16">
        <f t="shared" si="76"/>
        <v>8.1013299916210136E-3</v>
      </c>
      <c r="L514" s="15">
        <v>321396</v>
      </c>
      <c r="M514" s="16">
        <f t="shared" si="85"/>
        <v>1.1844745830976068E-2</v>
      </c>
      <c r="N514" s="14">
        <f t="shared" si="77"/>
        <v>16.415257569799451</v>
      </c>
      <c r="O514" s="14">
        <f t="shared" si="86"/>
        <v>-61.398928338317212</v>
      </c>
      <c r="P514" s="14">
        <f t="shared" si="83"/>
        <v>125.95891656062534</v>
      </c>
      <c r="Q514" s="14">
        <f t="shared" si="87"/>
        <v>-9.2854298124432173</v>
      </c>
    </row>
    <row r="515" spans="1:17" s="3" customFormat="1" ht="40.5">
      <c r="A515" s="56" t="s">
        <v>1924</v>
      </c>
      <c r="B515" s="17" t="s">
        <v>1925</v>
      </c>
      <c r="C515" s="18" t="s">
        <v>1926</v>
      </c>
      <c r="D515" s="57">
        <v>295844</v>
      </c>
      <c r="E515" s="14">
        <f t="shared" si="78"/>
        <v>5.9059343440714196E-3</v>
      </c>
      <c r="F515" s="13">
        <v>450583</v>
      </c>
      <c r="G515" s="14">
        <f t="shared" si="74"/>
        <v>1.2038418207019083E-2</v>
      </c>
      <c r="H515" s="13">
        <v>477997</v>
      </c>
      <c r="I515" s="14">
        <f t="shared" si="80"/>
        <v>1.1769627456975414E-2</v>
      </c>
      <c r="J515" s="15">
        <v>72452</v>
      </c>
      <c r="K515" s="16">
        <f t="shared" si="76"/>
        <v>2.0132104987872724E-3</v>
      </c>
      <c r="L515" s="15">
        <v>136363</v>
      </c>
      <c r="M515" s="16">
        <f t="shared" si="85"/>
        <v>5.0255294893196854E-3</v>
      </c>
      <c r="N515" s="14">
        <f t="shared" si="77"/>
        <v>-34.341952537046453</v>
      </c>
      <c r="O515" s="14">
        <f t="shared" si="86"/>
        <v>-5.7351824383835037</v>
      </c>
      <c r="P515" s="14">
        <f t="shared" si="83"/>
        <v>559.74300226356763</v>
      </c>
      <c r="Q515" s="14">
        <f t="shared" si="87"/>
        <v>-46.868285385331802</v>
      </c>
    </row>
    <row r="516" spans="1:17" s="3" customFormat="1" ht="27">
      <c r="A516" s="56" t="s">
        <v>1927</v>
      </c>
      <c r="B516" s="17" t="s">
        <v>48</v>
      </c>
      <c r="C516" s="18" t="s">
        <v>49</v>
      </c>
      <c r="D516" s="57">
        <v>295379</v>
      </c>
      <c r="E516" s="14">
        <f t="shared" si="78"/>
        <v>5.8966515481722525E-3</v>
      </c>
      <c r="F516" s="13">
        <v>205987</v>
      </c>
      <c r="G516" s="14">
        <f t="shared" si="74"/>
        <v>5.5034425426819028E-3</v>
      </c>
      <c r="H516" s="13">
        <v>331646</v>
      </c>
      <c r="I516" s="14">
        <f t="shared" si="80"/>
        <v>8.1660551584969536E-3</v>
      </c>
      <c r="J516" s="15">
        <v>243670</v>
      </c>
      <c r="K516" s="16">
        <f t="shared" si="76"/>
        <v>6.7708138110679442E-3</v>
      </c>
      <c r="L516" s="15">
        <v>196077</v>
      </c>
      <c r="M516" s="16">
        <f t="shared" si="85"/>
        <v>7.2262325240522425E-3</v>
      </c>
      <c r="N516" s="14">
        <f t="shared" si="77"/>
        <v>43.396913397447413</v>
      </c>
      <c r="O516" s="14">
        <f t="shared" si="86"/>
        <v>-37.889496631950934</v>
      </c>
      <c r="P516" s="14">
        <f t="shared" si="83"/>
        <v>36.10456765297328</v>
      </c>
      <c r="Q516" s="14">
        <f t="shared" si="87"/>
        <v>24.272607190032485</v>
      </c>
    </row>
    <row r="517" spans="1:17" s="3" customFormat="1">
      <c r="A517" s="56" t="s">
        <v>1928</v>
      </c>
      <c r="B517" s="17" t="s">
        <v>1929</v>
      </c>
      <c r="C517" s="18" t="s">
        <v>1930</v>
      </c>
      <c r="D517" s="57">
        <v>292052</v>
      </c>
      <c r="E517" s="14">
        <f t="shared" si="78"/>
        <v>5.830234640738857E-3</v>
      </c>
      <c r="F517" s="13">
        <v>222563</v>
      </c>
      <c r="G517" s="14">
        <f t="shared" ref="G517:G580" si="88">PRODUCT(F517,100,1/3742875453)</f>
        <v>5.9463106051688324E-3</v>
      </c>
      <c r="H517" s="13">
        <v>284667</v>
      </c>
      <c r="I517" s="14">
        <f t="shared" si="80"/>
        <v>7.0093003497821533E-3</v>
      </c>
      <c r="J517" s="15">
        <v>176408</v>
      </c>
      <c r="K517" s="16">
        <f t="shared" ref="K517:K580" si="89">PRODUCT(J517,100,1/3598828838)</f>
        <v>4.9018168949106324E-3</v>
      </c>
      <c r="L517" s="15">
        <v>420574</v>
      </c>
      <c r="M517" s="16">
        <f t="shared" si="85"/>
        <v>1.549985728856902E-2</v>
      </c>
      <c r="N517" s="14">
        <f t="shared" ref="N517:N577" si="90">PRODUCT(D517-F517,100,1/F517)</f>
        <v>31.222170801076548</v>
      </c>
      <c r="O517" s="14">
        <f t="shared" si="86"/>
        <v>-21.816367896524714</v>
      </c>
      <c r="P517" s="14">
        <f t="shared" si="83"/>
        <v>61.368532039363295</v>
      </c>
      <c r="Q517" s="14">
        <f t="shared" si="87"/>
        <v>-58.055419498114482</v>
      </c>
    </row>
    <row r="518" spans="1:17" s="3" customFormat="1" ht="27">
      <c r="A518" s="56" t="s">
        <v>1931</v>
      </c>
      <c r="B518" s="17" t="s">
        <v>490</v>
      </c>
      <c r="C518" s="18" t="s">
        <v>491</v>
      </c>
      <c r="D518" s="57">
        <v>290637</v>
      </c>
      <c r="E518" s="14">
        <f t="shared" si="78"/>
        <v>5.8019869930026812E-3</v>
      </c>
      <c r="F518" s="13">
        <v>161154</v>
      </c>
      <c r="G518" s="14">
        <f t="shared" si="88"/>
        <v>4.3056201581816297E-3</v>
      </c>
      <c r="H518" s="13">
        <v>446122</v>
      </c>
      <c r="I518" s="14">
        <f t="shared" si="80"/>
        <v>1.0984775511898161E-2</v>
      </c>
      <c r="J518" s="15">
        <v>147206</v>
      </c>
      <c r="K518" s="16">
        <f t="shared" si="89"/>
        <v>4.0903862513730366E-3</v>
      </c>
      <c r="L518" s="15">
        <v>336833</v>
      </c>
      <c r="M518" s="16">
        <f t="shared" si="85"/>
        <v>1.2413661876579553E-2</v>
      </c>
      <c r="N518" s="14">
        <f t="shared" si="90"/>
        <v>80.347369596783196</v>
      </c>
      <c r="O518" s="14">
        <f t="shared" si="86"/>
        <v>-63.876697405642403</v>
      </c>
      <c r="P518" s="14">
        <f t="shared" si="83"/>
        <v>203.05965789437928</v>
      </c>
      <c r="Q518" s="14">
        <f t="shared" si="87"/>
        <v>-56.297037404292332</v>
      </c>
    </row>
    <row r="519" spans="1:17" s="3" customFormat="1" ht="54">
      <c r="A519" s="56" t="s">
        <v>1932</v>
      </c>
      <c r="B519" s="17" t="s">
        <v>1015</v>
      </c>
      <c r="C519" s="18" t="s">
        <v>1016</v>
      </c>
      <c r="D519" s="57">
        <v>288112</v>
      </c>
      <c r="E519" s="14">
        <f t="shared" ref="E519:E582" si="91">PRODUCT(D519,100,1/5009266659)</f>
        <v>5.7515804131201068E-3</v>
      </c>
      <c r="F519" s="13">
        <v>153124</v>
      </c>
      <c r="G519" s="14">
        <f t="shared" si="88"/>
        <v>4.0910792229879736E-3</v>
      </c>
      <c r="H519" s="13">
        <v>1929958</v>
      </c>
      <c r="I519" s="14">
        <f t="shared" si="80"/>
        <v>4.7520981653879323E-2</v>
      </c>
      <c r="J519" s="15">
        <v>166069</v>
      </c>
      <c r="K519" s="16">
        <f t="shared" si="89"/>
        <v>4.6145289891666701E-3</v>
      </c>
      <c r="L519" s="15">
        <v>1226259</v>
      </c>
      <c r="M519" s="16">
        <f t="shared" si="85"/>
        <v>4.5192616516530643E-2</v>
      </c>
      <c r="N519" s="14">
        <f t="shared" si="90"/>
        <v>88.156004284109613</v>
      </c>
      <c r="O519" s="14">
        <f t="shared" si="86"/>
        <v>-92.065941331365764</v>
      </c>
      <c r="P519" s="14">
        <f t="shared" si="83"/>
        <v>1062.1422420800993</v>
      </c>
      <c r="Q519" s="14">
        <f t="shared" si="87"/>
        <v>-86.457265553198795</v>
      </c>
    </row>
    <row r="520" spans="1:17" s="3" customFormat="1" ht="40.5">
      <c r="A520" s="56" t="s">
        <v>1933</v>
      </c>
      <c r="B520" s="17" t="s">
        <v>1934</v>
      </c>
      <c r="C520" s="18" t="s">
        <v>1935</v>
      </c>
      <c r="D520" s="57">
        <v>286435</v>
      </c>
      <c r="E520" s="14">
        <f t="shared" si="91"/>
        <v>5.7181024588773043E-3</v>
      </c>
      <c r="F520" s="13">
        <v>885142</v>
      </c>
      <c r="G520" s="14">
        <f t="shared" si="88"/>
        <v>2.3648716371006639E-2</v>
      </c>
      <c r="H520" s="13">
        <v>1434603</v>
      </c>
      <c r="I520" s="14">
        <f t="shared" si="80"/>
        <v>3.5323951528271724E-2</v>
      </c>
      <c r="J520" s="15">
        <v>1197467</v>
      </c>
      <c r="K520" s="16">
        <f t="shared" si="89"/>
        <v>3.3273796946272E-2</v>
      </c>
      <c r="L520" s="15">
        <v>240840</v>
      </c>
      <c r="M520" s="16">
        <f t="shared" si="85"/>
        <v>8.8759305838662476E-3</v>
      </c>
      <c r="N520" s="14">
        <f t="shared" si="90"/>
        <v>-67.639655558091235</v>
      </c>
      <c r="O520" s="14">
        <f t="shared" si="86"/>
        <v>-38.300561200555137</v>
      </c>
      <c r="P520" s="14">
        <f t="shared" si="83"/>
        <v>19.803134449634104</v>
      </c>
      <c r="Q520" s="14">
        <f t="shared" si="87"/>
        <v>397.20436804517522</v>
      </c>
    </row>
    <row r="521" spans="1:17" s="3" customFormat="1" ht="54">
      <c r="A521" s="56" t="s">
        <v>1936</v>
      </c>
      <c r="B521" s="17" t="s">
        <v>674</v>
      </c>
      <c r="C521" s="18" t="s">
        <v>675</v>
      </c>
      <c r="D521" s="57">
        <v>286032</v>
      </c>
      <c r="E521" s="14">
        <f t="shared" si="91"/>
        <v>5.7100573690980257E-3</v>
      </c>
      <c r="F521" s="13">
        <v>362496</v>
      </c>
      <c r="G521" s="14">
        <f t="shared" si="88"/>
        <v>9.6849602545404281E-3</v>
      </c>
      <c r="H521" s="13">
        <v>967379</v>
      </c>
      <c r="I521" s="14">
        <f t="shared" si="80"/>
        <v>2.3819585561627832E-2</v>
      </c>
      <c r="J521" s="15">
        <v>1671887</v>
      </c>
      <c r="K521" s="16">
        <f t="shared" si="89"/>
        <v>4.6456418886793416E-2</v>
      </c>
      <c r="L521" s="15">
        <v>444615</v>
      </c>
      <c r="M521" s="16">
        <f t="shared" si="85"/>
        <v>1.6385865622594632E-2</v>
      </c>
      <c r="N521" s="14">
        <f t="shared" si="90"/>
        <v>-21.09375</v>
      </c>
      <c r="O521" s="14">
        <f t="shared" si="86"/>
        <v>-62.528026760969595</v>
      </c>
      <c r="P521" s="14">
        <f t="shared" si="83"/>
        <v>-42.138493809689294</v>
      </c>
      <c r="Q521" s="14">
        <f t="shared" si="87"/>
        <v>276.03027338258943</v>
      </c>
    </row>
    <row r="522" spans="1:17" s="3" customFormat="1" ht="27">
      <c r="A522" s="56" t="s">
        <v>1937</v>
      </c>
      <c r="B522" s="58" t="s">
        <v>1938</v>
      </c>
      <c r="C522" s="12" t="s">
        <v>1939</v>
      </c>
      <c r="D522" s="57">
        <v>279155</v>
      </c>
      <c r="E522" s="14">
        <f t="shared" si="91"/>
        <v>5.5727718048000207E-3</v>
      </c>
      <c r="F522" s="13">
        <v>74197</v>
      </c>
      <c r="G522" s="14">
        <f t="shared" si="88"/>
        <v>1.9823528977040744E-3</v>
      </c>
      <c r="H522" s="13">
        <v>4818</v>
      </c>
      <c r="I522" s="14">
        <f t="shared" si="80"/>
        <v>1.1863267988650042E-4</v>
      </c>
      <c r="J522" s="15"/>
      <c r="K522" s="16">
        <f t="shared" si="89"/>
        <v>2.7786817462420257E-8</v>
      </c>
      <c r="L522" s="15"/>
      <c r="M522" s="16"/>
      <c r="N522" s="14">
        <f t="shared" si="90"/>
        <v>276.23488820302708</v>
      </c>
      <c r="O522" s="14">
        <f t="shared" si="86"/>
        <v>1439.9958488999584</v>
      </c>
      <c r="P522" s="14"/>
      <c r="Q522" s="14"/>
    </row>
    <row r="523" spans="1:17" s="3" customFormat="1" ht="27">
      <c r="A523" s="56" t="s">
        <v>1940</v>
      </c>
      <c r="B523" s="17" t="s">
        <v>1941</v>
      </c>
      <c r="C523" s="18" t="s">
        <v>1942</v>
      </c>
      <c r="D523" s="57">
        <v>278982</v>
      </c>
      <c r="E523" s="14">
        <f t="shared" si="91"/>
        <v>5.5693182054654912E-3</v>
      </c>
      <c r="F523" s="13">
        <v>187001</v>
      </c>
      <c r="G523" s="14">
        <f t="shared" si="88"/>
        <v>4.9961854822103266E-3</v>
      </c>
      <c r="H523" s="13">
        <v>336623</v>
      </c>
      <c r="I523" s="14">
        <f t="shared" si="80"/>
        <v>8.2886028645565452E-3</v>
      </c>
      <c r="J523" s="15">
        <v>201255</v>
      </c>
      <c r="K523" s="16">
        <f t="shared" si="89"/>
        <v>5.5922359483993886E-3</v>
      </c>
      <c r="L523" s="15">
        <v>100293</v>
      </c>
      <c r="M523" s="16">
        <f t="shared" ref="M523:M558" si="92">PRODUCT(L523,100,1/2713405628)</f>
        <v>3.6962037288145555E-3</v>
      </c>
      <c r="N523" s="14">
        <f t="shared" si="90"/>
        <v>49.187437500334227</v>
      </c>
      <c r="O523" s="14">
        <f t="shared" si="86"/>
        <v>-44.447943248084655</v>
      </c>
      <c r="P523" s="14">
        <f t="shared" ref="P523:P558" si="93">PRODUCT(H523-J523,100,1/J523)</f>
        <v>67.261931380586816</v>
      </c>
      <c r="Q523" s="14">
        <f t="shared" ref="Q523:Q558" si="94">PRODUCT(J523-L523,100,1/L523)</f>
        <v>100.6670455565194</v>
      </c>
    </row>
    <row r="524" spans="1:17" s="3" customFormat="1" ht="40.5">
      <c r="A524" s="56" t="s">
        <v>1943</v>
      </c>
      <c r="B524" s="17" t="s">
        <v>1944</v>
      </c>
      <c r="C524" s="18" t="s">
        <v>1945</v>
      </c>
      <c r="D524" s="57">
        <v>271811</v>
      </c>
      <c r="E524" s="14">
        <f t="shared" si="91"/>
        <v>5.4261635185989801E-3</v>
      </c>
      <c r="F524" s="13">
        <v>361997</v>
      </c>
      <c r="G524" s="14">
        <f t="shared" si="88"/>
        <v>9.6716282586921543E-3</v>
      </c>
      <c r="H524" s="13">
        <v>1288173</v>
      </c>
      <c r="I524" s="14">
        <f t="shared" si="80"/>
        <v>3.1718434028109775E-2</v>
      </c>
      <c r="J524" s="15">
        <v>181593</v>
      </c>
      <c r="K524" s="16">
        <f t="shared" si="89"/>
        <v>5.0458915434532818E-3</v>
      </c>
      <c r="L524" s="15">
        <v>207934</v>
      </c>
      <c r="M524" s="16">
        <f t="shared" si="92"/>
        <v>7.6632110530877101E-3</v>
      </c>
      <c r="N524" s="14">
        <f t="shared" si="90"/>
        <v>-24.913466133697241</v>
      </c>
      <c r="O524" s="14">
        <f t="shared" si="86"/>
        <v>-71.898417370958711</v>
      </c>
      <c r="P524" s="14">
        <f t="shared" si="93"/>
        <v>609.37370933901639</v>
      </c>
      <c r="Q524" s="14">
        <f t="shared" si="94"/>
        <v>-12.667961949464733</v>
      </c>
    </row>
    <row r="525" spans="1:17" s="3" customFormat="1" ht="54">
      <c r="A525" s="56" t="s">
        <v>1946</v>
      </c>
      <c r="B525" s="17" t="s">
        <v>1947</v>
      </c>
      <c r="C525" s="18" t="s">
        <v>1948</v>
      </c>
      <c r="D525" s="57">
        <v>268022</v>
      </c>
      <c r="E525" s="14">
        <f t="shared" si="91"/>
        <v>5.3505237042722181E-3</v>
      </c>
      <c r="F525" s="13">
        <v>14862</v>
      </c>
      <c r="G525" s="14">
        <f t="shared" si="88"/>
        <v>3.9707439338083683E-4</v>
      </c>
      <c r="H525" s="13">
        <v>67646</v>
      </c>
      <c r="I525" s="14">
        <f t="shared" si="80"/>
        <v>1.6656343427982996E-3</v>
      </c>
      <c r="J525" s="15">
        <v>137039</v>
      </c>
      <c r="K525" s="16">
        <f t="shared" si="89"/>
        <v>3.8078776782326097E-3</v>
      </c>
      <c r="L525" s="15">
        <v>7130</v>
      </c>
      <c r="M525" s="16">
        <f t="shared" si="92"/>
        <v>2.6276941148881556E-4</v>
      </c>
      <c r="N525" s="14">
        <f t="shared" si="90"/>
        <v>1703.4046561700982</v>
      </c>
      <c r="O525" s="14">
        <f t="shared" si="86"/>
        <v>-78.02974307423942</v>
      </c>
      <c r="P525" s="14">
        <f t="shared" si="93"/>
        <v>-50.637409788454377</v>
      </c>
      <c r="Q525" s="14">
        <f t="shared" si="94"/>
        <v>1822.0056100981767</v>
      </c>
    </row>
    <row r="526" spans="1:17" s="3" customFormat="1" ht="27">
      <c r="A526" s="56" t="s">
        <v>1949</v>
      </c>
      <c r="B526" s="17" t="s">
        <v>749</v>
      </c>
      <c r="C526" s="18" t="s">
        <v>750</v>
      </c>
      <c r="D526" s="57">
        <v>266825</v>
      </c>
      <c r="E526" s="14">
        <f t="shared" si="91"/>
        <v>5.3266279909575881E-3</v>
      </c>
      <c r="F526" s="13">
        <v>111071</v>
      </c>
      <c r="G526" s="14">
        <f t="shared" si="88"/>
        <v>2.9675312842957157E-3</v>
      </c>
      <c r="H526" s="13">
        <v>83908</v>
      </c>
      <c r="I526" s="14">
        <f t="shared" si="80"/>
        <v>2.0660504159228884E-3</v>
      </c>
      <c r="J526" s="15">
        <v>151032</v>
      </c>
      <c r="K526" s="16">
        <f t="shared" si="89"/>
        <v>4.1966986149842567E-3</v>
      </c>
      <c r="L526" s="15">
        <v>169156</v>
      </c>
      <c r="M526" s="16">
        <f t="shared" si="92"/>
        <v>6.234084511893701E-3</v>
      </c>
      <c r="N526" s="14">
        <f t="shared" si="90"/>
        <v>140.22922274941254</v>
      </c>
      <c r="O526" s="14">
        <f t="shared" si="86"/>
        <v>32.372360204032987</v>
      </c>
      <c r="P526" s="14">
        <f t="shared" si="93"/>
        <v>-44.44356162932359</v>
      </c>
      <c r="Q526" s="14">
        <f t="shared" si="94"/>
        <v>-10.714370167182956</v>
      </c>
    </row>
    <row r="527" spans="1:17" s="3" customFormat="1" ht="27">
      <c r="A527" s="56" t="s">
        <v>1950</v>
      </c>
      <c r="B527" s="17" t="s">
        <v>720</v>
      </c>
      <c r="C527" s="18" t="s">
        <v>721</v>
      </c>
      <c r="D527" s="57">
        <v>266616</v>
      </c>
      <c r="E527" s="14">
        <f t="shared" si="91"/>
        <v>5.3224557235534457E-3</v>
      </c>
      <c r="F527" s="13">
        <v>865746</v>
      </c>
      <c r="G527" s="14">
        <f t="shared" si="88"/>
        <v>2.3130505165649708E-2</v>
      </c>
      <c r="H527" s="13">
        <v>14777</v>
      </c>
      <c r="I527" s="14">
        <f t="shared" si="80"/>
        <v>3.6385120603628406E-4</v>
      </c>
      <c r="J527" s="15">
        <v>315412</v>
      </c>
      <c r="K527" s="16">
        <f t="shared" si="89"/>
        <v>8.764295669456898E-3</v>
      </c>
      <c r="L527" s="15">
        <v>110122</v>
      </c>
      <c r="M527" s="16">
        <f t="shared" si="92"/>
        <v>4.0584422344980848E-3</v>
      </c>
      <c r="N527" s="14">
        <f t="shared" si="90"/>
        <v>-69.203900451171592</v>
      </c>
      <c r="O527" s="14">
        <f t="shared" si="86"/>
        <v>5758.7399336807202</v>
      </c>
      <c r="P527" s="14">
        <f t="shared" si="93"/>
        <v>-95.315016549782513</v>
      </c>
      <c r="Q527" s="14">
        <f t="shared" si="94"/>
        <v>186.42051542834309</v>
      </c>
    </row>
    <row r="528" spans="1:17" s="3" customFormat="1">
      <c r="A528" s="56" t="s">
        <v>1951</v>
      </c>
      <c r="B528" s="17" t="s">
        <v>588</v>
      </c>
      <c r="C528" s="18" t="s">
        <v>589</v>
      </c>
      <c r="D528" s="57">
        <v>263836</v>
      </c>
      <c r="E528" s="14">
        <f t="shared" si="91"/>
        <v>5.2669585781777804E-3</v>
      </c>
      <c r="F528" s="13">
        <v>176832</v>
      </c>
      <c r="G528" s="14">
        <f t="shared" si="88"/>
        <v>4.7244959716269772E-3</v>
      </c>
      <c r="H528" s="13">
        <v>231549</v>
      </c>
      <c r="I528" s="14">
        <f t="shared" si="80"/>
        <v>5.7013861342962401E-3</v>
      </c>
      <c r="J528" s="15">
        <v>119256</v>
      </c>
      <c r="K528" s="16">
        <f t="shared" si="89"/>
        <v>3.3137447032983904E-3</v>
      </c>
      <c r="L528" s="15">
        <v>109744</v>
      </c>
      <c r="M528" s="16">
        <f t="shared" si="92"/>
        <v>4.0445114017431385E-3</v>
      </c>
      <c r="N528" s="14">
        <f t="shared" si="90"/>
        <v>49.201501990589939</v>
      </c>
      <c r="O528" s="14">
        <f t="shared" si="86"/>
        <v>-23.630851353277276</v>
      </c>
      <c r="P528" s="14">
        <f t="shared" si="93"/>
        <v>94.16130006037433</v>
      </c>
      <c r="Q528" s="14">
        <f t="shared" si="94"/>
        <v>8.6674442338533311</v>
      </c>
    </row>
    <row r="529" spans="1:17" s="3" customFormat="1" ht="54">
      <c r="A529" s="56" t="s">
        <v>1952</v>
      </c>
      <c r="B529" s="17" t="s">
        <v>164</v>
      </c>
      <c r="C529" s="18" t="s">
        <v>165</v>
      </c>
      <c r="D529" s="57">
        <v>262991</v>
      </c>
      <c r="E529" s="14">
        <f t="shared" si="91"/>
        <v>5.2500898415438098E-3</v>
      </c>
      <c r="F529" s="13">
        <v>41961</v>
      </c>
      <c r="G529" s="14">
        <f t="shared" si="88"/>
        <v>1.1210899354496902E-3</v>
      </c>
      <c r="H529" s="13">
        <v>119141</v>
      </c>
      <c r="I529" s="14">
        <f t="shared" si="80"/>
        <v>2.9335857439513379E-3</v>
      </c>
      <c r="J529" s="15">
        <v>75773</v>
      </c>
      <c r="K529" s="16">
        <f t="shared" si="89"/>
        <v>2.10549051957997E-3</v>
      </c>
      <c r="L529" s="15">
        <v>53136</v>
      </c>
      <c r="M529" s="16">
        <f t="shared" si="92"/>
        <v>1.958277061552553E-3</v>
      </c>
      <c r="N529" s="14">
        <f t="shared" si="90"/>
        <v>526.75103071900094</v>
      </c>
      <c r="O529" s="14">
        <f t="shared" si="86"/>
        <v>-64.780386265013732</v>
      </c>
      <c r="P529" s="14">
        <f t="shared" si="93"/>
        <v>57.234107135787156</v>
      </c>
      <c r="Q529" s="14">
        <f t="shared" si="94"/>
        <v>42.602002408912981</v>
      </c>
    </row>
    <row r="530" spans="1:17" s="3" customFormat="1" ht="27">
      <c r="A530" s="56" t="s">
        <v>1953</v>
      </c>
      <c r="B530" s="17" t="s">
        <v>1954</v>
      </c>
      <c r="C530" s="18" t="s">
        <v>1955</v>
      </c>
      <c r="D530" s="57">
        <v>261381</v>
      </c>
      <c r="E530" s="14">
        <f t="shared" si="91"/>
        <v>5.217949408430564E-3</v>
      </c>
      <c r="F530" s="13">
        <v>79068</v>
      </c>
      <c r="G530" s="14">
        <f t="shared" si="88"/>
        <v>2.1124934824273993E-3</v>
      </c>
      <c r="H530" s="13">
        <v>70411</v>
      </c>
      <c r="I530" s="14">
        <f t="shared" si="80"/>
        <v>1.733716401720295E-3</v>
      </c>
      <c r="J530" s="15">
        <v>51979</v>
      </c>
      <c r="K530" s="16">
        <f t="shared" si="89"/>
        <v>1.4443309848791426E-3</v>
      </c>
      <c r="L530" s="15">
        <v>58458</v>
      </c>
      <c r="M530" s="16">
        <f t="shared" si="92"/>
        <v>2.1544143417690296E-3</v>
      </c>
      <c r="N530" s="14">
        <f t="shared" si="90"/>
        <v>230.57747761420549</v>
      </c>
      <c r="O530" s="14">
        <f t="shared" si="86"/>
        <v>12.294953913451023</v>
      </c>
      <c r="P530" s="14">
        <f t="shared" si="93"/>
        <v>35.460474422362878</v>
      </c>
      <c r="Q530" s="14">
        <f t="shared" si="94"/>
        <v>-11.083170823497213</v>
      </c>
    </row>
    <row r="531" spans="1:17" s="3" customFormat="1" ht="40.5">
      <c r="A531" s="56" t="s">
        <v>1956</v>
      </c>
      <c r="B531" s="17" t="s">
        <v>803</v>
      </c>
      <c r="C531" s="18" t="s">
        <v>804</v>
      </c>
      <c r="D531" s="57">
        <v>260730</v>
      </c>
      <c r="E531" s="14">
        <f t="shared" si="91"/>
        <v>5.2049534941717305E-3</v>
      </c>
      <c r="F531" s="13">
        <v>261743</v>
      </c>
      <c r="G531" s="14">
        <f t="shared" si="88"/>
        <v>6.9930993773839574E-3</v>
      </c>
      <c r="H531" s="13">
        <v>338309</v>
      </c>
      <c r="I531" s="14">
        <f t="shared" si="80"/>
        <v>8.330116915674984E-3</v>
      </c>
      <c r="J531" s="15">
        <v>172895</v>
      </c>
      <c r="K531" s="16">
        <f t="shared" si="89"/>
        <v>4.80420180516515E-3</v>
      </c>
      <c r="L531" s="15">
        <v>106576</v>
      </c>
      <c r="M531" s="16">
        <f t="shared" si="92"/>
        <v>3.9277577557969151E-3</v>
      </c>
      <c r="N531" s="14">
        <f t="shared" si="90"/>
        <v>-0.38702085633617705</v>
      </c>
      <c r="O531" s="14">
        <f t="shared" si="86"/>
        <v>-22.631972545808715</v>
      </c>
      <c r="P531" s="14">
        <f t="shared" si="93"/>
        <v>95.673096387981147</v>
      </c>
      <c r="Q531" s="14">
        <f t="shared" si="94"/>
        <v>62.226955412100288</v>
      </c>
    </row>
    <row r="532" spans="1:17" s="3" customFormat="1" ht="40.5">
      <c r="A532" s="56" t="s">
        <v>1957</v>
      </c>
      <c r="B532" s="17" t="s">
        <v>1958</v>
      </c>
      <c r="C532" s="18" t="s">
        <v>1959</v>
      </c>
      <c r="D532" s="57">
        <v>254661</v>
      </c>
      <c r="E532" s="14">
        <f t="shared" si="91"/>
        <v>5.0837980354361484E-3</v>
      </c>
      <c r="F532" s="13">
        <v>47762</v>
      </c>
      <c r="G532" s="14">
        <f t="shared" si="88"/>
        <v>1.2760777268641858E-3</v>
      </c>
      <c r="H532" s="13">
        <v>6255</v>
      </c>
      <c r="I532" s="14">
        <f t="shared" si="80"/>
        <v>1.5401565228104195E-4</v>
      </c>
      <c r="J532" s="15">
        <v>24206</v>
      </c>
      <c r="K532" s="16">
        <f t="shared" si="89"/>
        <v>6.7260770349534475E-4</v>
      </c>
      <c r="L532" s="15">
        <v>57630</v>
      </c>
      <c r="M532" s="16">
        <f t="shared" si="92"/>
        <v>2.1238991843058122E-3</v>
      </c>
      <c r="N532" s="14">
        <f t="shared" si="90"/>
        <v>433.18747121142331</v>
      </c>
      <c r="O532" s="14">
        <f t="shared" si="86"/>
        <v>663.58113509192651</v>
      </c>
      <c r="P532" s="14">
        <f t="shared" si="93"/>
        <v>-74.159299347269268</v>
      </c>
      <c r="Q532" s="14">
        <f t="shared" si="94"/>
        <v>-57.997570709699808</v>
      </c>
    </row>
    <row r="533" spans="1:17" s="3" customFormat="1" ht="54">
      <c r="A533" s="56" t="s">
        <v>1960</v>
      </c>
      <c r="B533" s="17" t="s">
        <v>1961</v>
      </c>
      <c r="C533" s="18" t="s">
        <v>1962</v>
      </c>
      <c r="D533" s="57">
        <v>249853</v>
      </c>
      <c r="E533" s="14">
        <f t="shared" si="91"/>
        <v>4.9878159221389533E-3</v>
      </c>
      <c r="F533" s="13">
        <v>455744</v>
      </c>
      <c r="G533" s="14">
        <f t="shared" si="88"/>
        <v>1.2176306845441805E-2</v>
      </c>
      <c r="H533" s="13">
        <v>131676</v>
      </c>
      <c r="I533" s="14">
        <f t="shared" si="80"/>
        <v>3.2422326186664235E-3</v>
      </c>
      <c r="J533" s="15">
        <v>63032</v>
      </c>
      <c r="K533" s="16">
        <f t="shared" si="89"/>
        <v>1.7514586782912736E-3</v>
      </c>
      <c r="L533" s="15">
        <v>27822</v>
      </c>
      <c r="M533" s="16">
        <f t="shared" si="92"/>
        <v>1.0253535156299898E-3</v>
      </c>
      <c r="N533" s="14">
        <f t="shared" si="90"/>
        <v>-45.176897556522967</v>
      </c>
      <c r="O533" s="14">
        <f t="shared" si="86"/>
        <v>246.11014915398403</v>
      </c>
      <c r="P533" s="14">
        <f t="shared" si="93"/>
        <v>108.9034141388501</v>
      </c>
      <c r="Q533" s="14">
        <f t="shared" si="94"/>
        <v>126.55452519588815</v>
      </c>
    </row>
    <row r="534" spans="1:17" s="3" customFormat="1" ht="27">
      <c r="A534" s="56" t="s">
        <v>1963</v>
      </c>
      <c r="B534" s="17" t="s">
        <v>582</v>
      </c>
      <c r="C534" s="18" t="s">
        <v>583</v>
      </c>
      <c r="D534" s="57">
        <v>249638</v>
      </c>
      <c r="E534" s="14">
        <f t="shared" si="91"/>
        <v>4.9835238767232089E-3</v>
      </c>
      <c r="F534" s="13">
        <v>138973</v>
      </c>
      <c r="G534" s="14">
        <f t="shared" si="88"/>
        <v>3.7130009198839348E-3</v>
      </c>
      <c r="H534" s="13">
        <v>119164</v>
      </c>
      <c r="I534" s="14">
        <f t="shared" si="80"/>
        <v>2.9341520684920998E-3</v>
      </c>
      <c r="J534" s="15">
        <v>75713</v>
      </c>
      <c r="K534" s="16">
        <f t="shared" si="89"/>
        <v>2.1038233105322248E-3</v>
      </c>
      <c r="L534" s="15">
        <v>98912</v>
      </c>
      <c r="M534" s="16">
        <f t="shared" si="92"/>
        <v>3.6453082789876193E-3</v>
      </c>
      <c r="N534" s="14">
        <f t="shared" si="90"/>
        <v>79.630575723341948</v>
      </c>
      <c r="O534" s="14">
        <f t="shared" si="86"/>
        <v>16.623309053069718</v>
      </c>
      <c r="P534" s="14">
        <f t="shared" si="93"/>
        <v>57.389087739225765</v>
      </c>
      <c r="Q534" s="14">
        <f t="shared" si="94"/>
        <v>-23.454181494661924</v>
      </c>
    </row>
    <row r="535" spans="1:17" s="3" customFormat="1">
      <c r="A535" s="56" t="s">
        <v>1964</v>
      </c>
      <c r="B535" s="17" t="s">
        <v>1089</v>
      </c>
      <c r="C535" s="18" t="s">
        <v>1090</v>
      </c>
      <c r="D535" s="57">
        <v>245446</v>
      </c>
      <c r="E535" s="14">
        <f t="shared" si="91"/>
        <v>4.8998389726171692E-3</v>
      </c>
      <c r="F535" s="13">
        <v>84579</v>
      </c>
      <c r="G535" s="14">
        <f t="shared" si="88"/>
        <v>2.2597332201424974E-3</v>
      </c>
      <c r="H535" s="13">
        <v>79596</v>
      </c>
      <c r="I535" s="14">
        <f t="shared" si="80"/>
        <v>1.9598768759331439E-3</v>
      </c>
      <c r="J535" s="15">
        <v>61388</v>
      </c>
      <c r="K535" s="16">
        <f t="shared" si="89"/>
        <v>1.7057771503830547E-3</v>
      </c>
      <c r="L535" s="15">
        <v>43521</v>
      </c>
      <c r="M535" s="16">
        <f t="shared" si="92"/>
        <v>1.6039253236191785E-3</v>
      </c>
      <c r="N535" s="14">
        <f t="shared" si="90"/>
        <v>190.19733030657727</v>
      </c>
      <c r="O535" s="14">
        <f t="shared" si="86"/>
        <v>6.2603648424543952</v>
      </c>
      <c r="P535" s="14">
        <f t="shared" si="93"/>
        <v>29.660519971329904</v>
      </c>
      <c r="Q535" s="14">
        <f t="shared" si="94"/>
        <v>41.053744169481398</v>
      </c>
    </row>
    <row r="536" spans="1:17" s="3" customFormat="1" ht="54">
      <c r="A536" s="56" t="s">
        <v>1965</v>
      </c>
      <c r="B536" s="17" t="s">
        <v>1039</v>
      </c>
      <c r="C536" s="18" t="s">
        <v>1040</v>
      </c>
      <c r="D536" s="57">
        <v>238742</v>
      </c>
      <c r="E536" s="14">
        <f t="shared" si="91"/>
        <v>4.766007007653692E-3</v>
      </c>
      <c r="F536" s="13">
        <v>146173</v>
      </c>
      <c r="G536" s="14">
        <f t="shared" si="88"/>
        <v>3.905366391041385E-3</v>
      </c>
      <c r="H536" s="13">
        <v>157720</v>
      </c>
      <c r="I536" s="14">
        <f t="shared" si="80"/>
        <v>3.8835089812575439E-3</v>
      </c>
      <c r="J536" s="15">
        <v>190696</v>
      </c>
      <c r="K536" s="16">
        <f t="shared" si="89"/>
        <v>5.2988349428136931E-3</v>
      </c>
      <c r="L536" s="15">
        <v>338796</v>
      </c>
      <c r="M536" s="16">
        <f t="shared" si="92"/>
        <v>1.2486006386362519E-2</v>
      </c>
      <c r="N536" s="14">
        <f t="shared" si="90"/>
        <v>63.328384859036895</v>
      </c>
      <c r="O536" s="14">
        <f t="shared" si="86"/>
        <v>-7.3212021303575963</v>
      </c>
      <c r="P536" s="14">
        <f t="shared" si="93"/>
        <v>-17.292444519025047</v>
      </c>
      <c r="Q536" s="14">
        <f t="shared" si="94"/>
        <v>-43.713621176165006</v>
      </c>
    </row>
    <row r="537" spans="1:17" s="3" customFormat="1" ht="27">
      <c r="A537" s="56" t="s">
        <v>1966</v>
      </c>
      <c r="B537" s="17" t="s">
        <v>536</v>
      </c>
      <c r="C537" s="18" t="s">
        <v>537</v>
      </c>
      <c r="D537" s="57">
        <v>233657</v>
      </c>
      <c r="E537" s="14">
        <f t="shared" si="91"/>
        <v>4.6644951428208639E-3</v>
      </c>
      <c r="F537" s="13">
        <v>145830</v>
      </c>
      <c r="G537" s="14">
        <f t="shared" si="88"/>
        <v>3.8962023137348563E-3</v>
      </c>
      <c r="H537" s="13">
        <v>97370</v>
      </c>
      <c r="I537" s="14">
        <f t="shared" si="80"/>
        <v>2.3975226319112798E-3</v>
      </c>
      <c r="J537" s="15">
        <v>162794</v>
      </c>
      <c r="K537" s="16">
        <f t="shared" si="89"/>
        <v>4.5235271619772435E-3</v>
      </c>
      <c r="L537" s="15">
        <v>70427</v>
      </c>
      <c r="M537" s="16">
        <f t="shared" si="92"/>
        <v>2.5955205249541115E-3</v>
      </c>
      <c r="N537" s="14">
        <f t="shared" si="90"/>
        <v>60.225605156689291</v>
      </c>
      <c r="O537" s="14">
        <f t="shared" si="86"/>
        <v>49.768922666118925</v>
      </c>
      <c r="P537" s="14">
        <f t="shared" si="93"/>
        <v>-40.188213324815415</v>
      </c>
      <c r="Q537" s="14">
        <f t="shared" si="94"/>
        <v>131.15282491090065</v>
      </c>
    </row>
    <row r="538" spans="1:17" s="3" customFormat="1" ht="40.5">
      <c r="A538" s="56" t="s">
        <v>1967</v>
      </c>
      <c r="B538" s="17" t="s">
        <v>1968</v>
      </c>
      <c r="C538" s="18" t="s">
        <v>1969</v>
      </c>
      <c r="D538" s="57">
        <v>233440</v>
      </c>
      <c r="E538" s="14">
        <f t="shared" si="91"/>
        <v>4.6601631714012527E-3</v>
      </c>
      <c r="F538" s="13">
        <v>142484</v>
      </c>
      <c r="G538" s="14">
        <f t="shared" si="88"/>
        <v>3.8068058044997415E-3</v>
      </c>
      <c r="H538" s="13">
        <v>305713</v>
      </c>
      <c r="I538" s="14">
        <f t="shared" si="80"/>
        <v>7.5275119273851606E-3</v>
      </c>
      <c r="J538" s="15">
        <v>471537</v>
      </c>
      <c r="K538" s="16">
        <f t="shared" si="89"/>
        <v>1.310251254577726E-2</v>
      </c>
      <c r="L538" s="15">
        <v>284464</v>
      </c>
      <c r="M538" s="16">
        <f t="shared" si="92"/>
        <v>1.0483651875140873E-2</v>
      </c>
      <c r="N538" s="14">
        <f t="shared" si="90"/>
        <v>63.835939473905839</v>
      </c>
      <c r="O538" s="14">
        <f t="shared" si="86"/>
        <v>-53.392888100931266</v>
      </c>
      <c r="P538" s="14">
        <f t="shared" si="93"/>
        <v>-35.166699537894161</v>
      </c>
      <c r="Q538" s="14">
        <f t="shared" si="94"/>
        <v>65.763330333539571</v>
      </c>
    </row>
    <row r="539" spans="1:17" s="3" customFormat="1" ht="27">
      <c r="A539" s="56" t="s">
        <v>1970</v>
      </c>
      <c r="B539" s="17" t="s">
        <v>1971</v>
      </c>
      <c r="C539" s="18" t="s">
        <v>1972</v>
      </c>
      <c r="D539" s="57">
        <v>231169</v>
      </c>
      <c r="E539" s="14">
        <f t="shared" si="91"/>
        <v>4.6148271940098361E-3</v>
      </c>
      <c r="F539" s="13">
        <v>402429</v>
      </c>
      <c r="G539" s="14">
        <f t="shared" si="88"/>
        <v>1.0751867248947436E-2</v>
      </c>
      <c r="H539" s="13">
        <v>239744</v>
      </c>
      <c r="I539" s="14">
        <f t="shared" si="80"/>
        <v>5.9031700304502197E-3</v>
      </c>
      <c r="J539" s="15">
        <v>326463</v>
      </c>
      <c r="K539" s="16">
        <f t="shared" si="89"/>
        <v>9.0713677892341037E-3</v>
      </c>
      <c r="L539" s="15">
        <v>345875</v>
      </c>
      <c r="M539" s="16">
        <f t="shared" si="92"/>
        <v>1.2746896241051063E-2</v>
      </c>
      <c r="N539" s="14">
        <f t="shared" si="90"/>
        <v>-42.556575197115514</v>
      </c>
      <c r="O539" s="14">
        <f t="shared" ref="O539:O558" si="95">PRODUCT(F539-H539,100,1/H539)</f>
        <v>67.857798318206079</v>
      </c>
      <c r="P539" s="14">
        <f t="shared" si="93"/>
        <v>-26.563193991355835</v>
      </c>
      <c r="Q539" s="14">
        <f t="shared" si="94"/>
        <v>-5.6124322370798705</v>
      </c>
    </row>
    <row r="540" spans="1:17" s="3" customFormat="1" ht="54">
      <c r="A540" s="56" t="s">
        <v>1973</v>
      </c>
      <c r="B540" s="17" t="s">
        <v>1974</v>
      </c>
      <c r="C540" s="18" t="s">
        <v>1975</v>
      </c>
      <c r="D540" s="57">
        <v>229609</v>
      </c>
      <c r="E540" s="14">
        <f t="shared" si="91"/>
        <v>4.5836849109932758E-3</v>
      </c>
      <c r="F540" s="13">
        <v>26909</v>
      </c>
      <c r="G540" s="14">
        <f t="shared" si="88"/>
        <v>7.1893923102442055E-4</v>
      </c>
      <c r="H540" s="13">
        <v>87723</v>
      </c>
      <c r="I540" s="14">
        <f t="shared" si="80"/>
        <v>2.1599864212709582E-3</v>
      </c>
      <c r="J540" s="15">
        <v>57819</v>
      </c>
      <c r="K540" s="16">
        <f t="shared" si="89"/>
        <v>1.6066059988596769E-3</v>
      </c>
      <c r="L540" s="15">
        <v>27058</v>
      </c>
      <c r="M540" s="16">
        <f t="shared" si="92"/>
        <v>9.9719701768083749E-4</v>
      </c>
      <c r="N540" s="14">
        <f t="shared" si="90"/>
        <v>753.2795718904456</v>
      </c>
      <c r="O540" s="14">
        <f t="shared" si="95"/>
        <v>-69.325034483544798</v>
      </c>
      <c r="P540" s="14">
        <f t="shared" si="93"/>
        <v>51.720022829865613</v>
      </c>
      <c r="Q540" s="14">
        <f t="shared" si="94"/>
        <v>113.68541651267647</v>
      </c>
    </row>
    <row r="541" spans="1:17" s="3" customFormat="1" ht="27">
      <c r="A541" s="56" t="s">
        <v>1976</v>
      </c>
      <c r="B541" s="17" t="s">
        <v>1977</v>
      </c>
      <c r="C541" s="18" t="s">
        <v>1978</v>
      </c>
      <c r="D541" s="57">
        <v>228525</v>
      </c>
      <c r="E541" s="14">
        <f t="shared" si="91"/>
        <v>4.5620450168971528E-3</v>
      </c>
      <c r="F541" s="13">
        <v>118917</v>
      </c>
      <c r="G541" s="14">
        <f t="shared" si="88"/>
        <v>3.1771562130042375E-3</v>
      </c>
      <c r="H541" s="13">
        <v>141273</v>
      </c>
      <c r="I541" s="14">
        <f t="shared" si="80"/>
        <v>3.4785376890007417E-3</v>
      </c>
      <c r="J541" s="15">
        <v>133173</v>
      </c>
      <c r="K541" s="16">
        <f t="shared" si="89"/>
        <v>3.7004538419228928E-3</v>
      </c>
      <c r="L541" s="15">
        <v>173989</v>
      </c>
      <c r="M541" s="16">
        <f t="shared" si="92"/>
        <v>6.412200159260523E-3</v>
      </c>
      <c r="N541" s="14">
        <f t="shared" si="90"/>
        <v>92.171850954867679</v>
      </c>
      <c r="O541" s="14">
        <f t="shared" si="95"/>
        <v>-15.824679875135375</v>
      </c>
      <c r="P541" s="14">
        <f t="shared" si="93"/>
        <v>6.0823139825640338</v>
      </c>
      <c r="Q541" s="14">
        <f t="shared" si="94"/>
        <v>-23.458954301708729</v>
      </c>
    </row>
    <row r="542" spans="1:17" s="3" customFormat="1" ht="54">
      <c r="A542" s="56" t="s">
        <v>1979</v>
      </c>
      <c r="B542" s="17" t="s">
        <v>1980</v>
      </c>
      <c r="C542" s="18" t="s">
        <v>1981</v>
      </c>
      <c r="D542" s="57">
        <v>227591</v>
      </c>
      <c r="E542" s="14">
        <f t="shared" si="91"/>
        <v>4.5433995730910833E-3</v>
      </c>
      <c r="F542" s="13">
        <v>177305</v>
      </c>
      <c r="G542" s="14">
        <f t="shared" si="88"/>
        <v>4.73713331438496E-3</v>
      </c>
      <c r="H542" s="13">
        <v>324474</v>
      </c>
      <c r="I542" s="14">
        <f t="shared" si="80"/>
        <v>7.9894603930038052E-3</v>
      </c>
      <c r="J542" s="15">
        <v>293355</v>
      </c>
      <c r="K542" s="16">
        <f t="shared" si="89"/>
        <v>8.1514018366882941E-3</v>
      </c>
      <c r="L542" s="15">
        <v>177275</v>
      </c>
      <c r="M542" s="16">
        <f t="shared" si="92"/>
        <v>6.5333025836858032E-3</v>
      </c>
      <c r="N542" s="14">
        <f t="shared" si="90"/>
        <v>28.361298327740336</v>
      </c>
      <c r="O542" s="14">
        <f t="shared" si="95"/>
        <v>-45.356176457898009</v>
      </c>
      <c r="P542" s="14">
        <f t="shared" si="93"/>
        <v>10.607966457023061</v>
      </c>
      <c r="Q542" s="14">
        <f t="shared" si="94"/>
        <v>65.480186151459606</v>
      </c>
    </row>
    <row r="543" spans="1:17" s="3" customFormat="1" ht="27">
      <c r="A543" s="56" t="s">
        <v>1982</v>
      </c>
      <c r="B543" s="17" t="s">
        <v>1983</v>
      </c>
      <c r="C543" s="18" t="s">
        <v>1984</v>
      </c>
      <c r="D543" s="57">
        <v>226622</v>
      </c>
      <c r="E543" s="14">
        <f t="shared" si="91"/>
        <v>4.5240554242173357E-3</v>
      </c>
      <c r="F543" s="13">
        <v>262847</v>
      </c>
      <c r="G543" s="14">
        <f t="shared" si="88"/>
        <v>7.0225954162947664E-3</v>
      </c>
      <c r="H543" s="13">
        <v>282226</v>
      </c>
      <c r="I543" s="14">
        <f t="shared" si="80"/>
        <v>6.9491960800430611E-3</v>
      </c>
      <c r="J543" s="15">
        <v>89998</v>
      </c>
      <c r="K543" s="16">
        <f t="shared" si="89"/>
        <v>2.5007579979828983E-3</v>
      </c>
      <c r="L543" s="15">
        <v>482088</v>
      </c>
      <c r="M543" s="16">
        <f t="shared" si="92"/>
        <v>1.776689762213466E-2</v>
      </c>
      <c r="N543" s="14">
        <f t="shared" si="90"/>
        <v>-13.781781797014993</v>
      </c>
      <c r="O543" s="14">
        <f t="shared" si="95"/>
        <v>-6.8664828895991157</v>
      </c>
      <c r="P543" s="14">
        <f t="shared" si="93"/>
        <v>213.59141314251428</v>
      </c>
      <c r="Q543" s="14">
        <f t="shared" si="94"/>
        <v>-81.331624101823735</v>
      </c>
    </row>
    <row r="544" spans="1:17" s="3" customFormat="1" ht="54">
      <c r="A544" s="56" t="s">
        <v>1985</v>
      </c>
      <c r="B544" s="17" t="s">
        <v>1986</v>
      </c>
      <c r="C544" s="18" t="s">
        <v>1987</v>
      </c>
      <c r="D544" s="57">
        <v>224722</v>
      </c>
      <c r="E544" s="14">
        <f t="shared" si="91"/>
        <v>4.4861257205433191E-3</v>
      </c>
      <c r="F544" s="13">
        <v>135394</v>
      </c>
      <c r="G544" s="14">
        <f t="shared" si="88"/>
        <v>3.6173792502627524E-3</v>
      </c>
      <c r="H544" s="13">
        <v>374074</v>
      </c>
      <c r="I544" s="14">
        <f t="shared" si="80"/>
        <v>9.2107515765593104E-3</v>
      </c>
      <c r="J544" s="15">
        <v>288419</v>
      </c>
      <c r="K544" s="16">
        <f t="shared" si="89"/>
        <v>8.014246105693788E-3</v>
      </c>
      <c r="L544" s="15">
        <v>402508</v>
      </c>
      <c r="M544" s="16">
        <f t="shared" si="92"/>
        <v>1.483405193261433E-2</v>
      </c>
      <c r="N544" s="14">
        <f t="shared" si="90"/>
        <v>65.976335731273167</v>
      </c>
      <c r="O544" s="14">
        <f t="shared" si="95"/>
        <v>-63.805557189219243</v>
      </c>
      <c r="P544" s="14">
        <f t="shared" si="93"/>
        <v>29.698112815036456</v>
      </c>
      <c r="Q544" s="14">
        <f t="shared" si="94"/>
        <v>-28.344529798165503</v>
      </c>
    </row>
    <row r="545" spans="1:17" s="3" customFormat="1" ht="54">
      <c r="A545" s="56" t="s">
        <v>1988</v>
      </c>
      <c r="B545" s="17" t="s">
        <v>334</v>
      </c>
      <c r="C545" s="18" t="s">
        <v>335</v>
      </c>
      <c r="D545" s="57">
        <v>220704</v>
      </c>
      <c r="E545" s="14">
        <f t="shared" si="91"/>
        <v>4.405914378773741E-3</v>
      </c>
      <c r="F545" s="13">
        <v>415940</v>
      </c>
      <c r="G545" s="14">
        <f t="shared" si="88"/>
        <v>1.1112846399059701E-2</v>
      </c>
      <c r="H545" s="13">
        <v>391383</v>
      </c>
      <c r="I545" s="14">
        <f t="shared" si="80"/>
        <v>9.6369477276916134E-3</v>
      </c>
      <c r="J545" s="15">
        <v>622384</v>
      </c>
      <c r="K545" s="16">
        <f t="shared" si="89"/>
        <v>1.7294070599530968E-2</v>
      </c>
      <c r="L545" s="15">
        <v>352992</v>
      </c>
      <c r="M545" s="16">
        <f t="shared" si="92"/>
        <v>1.3009186549826085E-2</v>
      </c>
      <c r="N545" s="14">
        <f t="shared" si="90"/>
        <v>-46.938500745299798</v>
      </c>
      <c r="O545" s="14">
        <f t="shared" si="95"/>
        <v>6.2744166200371509</v>
      </c>
      <c r="P545" s="14">
        <f t="shared" si="93"/>
        <v>-37.115510681508518</v>
      </c>
      <c r="Q545" s="14">
        <f t="shared" si="94"/>
        <v>76.316743722237334</v>
      </c>
    </row>
    <row r="546" spans="1:17" s="3" customFormat="1" ht="27">
      <c r="A546" s="56" t="s">
        <v>1989</v>
      </c>
      <c r="B546" s="17" t="s">
        <v>1990</v>
      </c>
      <c r="C546" s="18" t="s">
        <v>1991</v>
      </c>
      <c r="D546" s="57">
        <v>218949</v>
      </c>
      <c r="E546" s="14">
        <f t="shared" si="91"/>
        <v>4.3708793103801099E-3</v>
      </c>
      <c r="F546" s="13">
        <v>195566</v>
      </c>
      <c r="G546" s="14">
        <f t="shared" si="88"/>
        <v>5.2250202406080434E-3</v>
      </c>
      <c r="H546" s="13">
        <v>148922</v>
      </c>
      <c r="I546" s="14">
        <f t="shared" si="80"/>
        <v>3.6668775330131621E-3</v>
      </c>
      <c r="J546" s="15">
        <v>165760</v>
      </c>
      <c r="K546" s="16">
        <f t="shared" si="89"/>
        <v>4.6059428625707822E-3</v>
      </c>
      <c r="L546" s="15">
        <v>171718</v>
      </c>
      <c r="M546" s="16">
        <f t="shared" si="92"/>
        <v>6.328504600566119E-3</v>
      </c>
      <c r="N546" s="14">
        <f t="shared" si="90"/>
        <v>11.956577319165909</v>
      </c>
      <c r="O546" s="14">
        <f t="shared" si="95"/>
        <v>31.321094264111416</v>
      </c>
      <c r="P546" s="14">
        <f t="shared" si="93"/>
        <v>-10.158059845559846</v>
      </c>
      <c r="Q546" s="14">
        <f t="shared" si="94"/>
        <v>-3.4696420876087539</v>
      </c>
    </row>
    <row r="547" spans="1:17" s="3" customFormat="1" ht="54">
      <c r="A547" s="56" t="s">
        <v>1992</v>
      </c>
      <c r="B547" s="17" t="s">
        <v>1121</v>
      </c>
      <c r="C547" s="18" t="s">
        <v>1122</v>
      </c>
      <c r="D547" s="57">
        <v>216160</v>
      </c>
      <c r="E547" s="14">
        <f t="shared" si="91"/>
        <v>4.3152024979870411E-3</v>
      </c>
      <c r="F547" s="13">
        <v>117749</v>
      </c>
      <c r="G547" s="14">
        <f t="shared" si="88"/>
        <v>3.145950258794251E-3</v>
      </c>
      <c r="H547" s="13">
        <v>227186</v>
      </c>
      <c r="I547" s="14">
        <f t="shared" si="80"/>
        <v>5.5939568311943718E-3</v>
      </c>
      <c r="J547" s="15">
        <v>128974</v>
      </c>
      <c r="K547" s="16">
        <f t="shared" si="89"/>
        <v>3.5837769953981904E-3</v>
      </c>
      <c r="L547" s="15">
        <v>186810</v>
      </c>
      <c r="M547" s="16">
        <f t="shared" si="92"/>
        <v>6.884705997226597E-3</v>
      </c>
      <c r="N547" s="14">
        <f t="shared" si="90"/>
        <v>83.576930589644078</v>
      </c>
      <c r="O547" s="14">
        <f t="shared" si="95"/>
        <v>-48.170661924590426</v>
      </c>
      <c r="P547" s="14">
        <f t="shared" si="93"/>
        <v>76.14868112952999</v>
      </c>
      <c r="Q547" s="14">
        <f t="shared" si="94"/>
        <v>-30.959798725978263</v>
      </c>
    </row>
    <row r="548" spans="1:17" s="3" customFormat="1" ht="27">
      <c r="A548" s="56" t="s">
        <v>1993</v>
      </c>
      <c r="B548" s="17" t="s">
        <v>654</v>
      </c>
      <c r="C548" s="18" t="s">
        <v>655</v>
      </c>
      <c r="D548" s="57">
        <v>213301</v>
      </c>
      <c r="E548" s="14">
        <f t="shared" si="91"/>
        <v>4.2581282754586133E-3</v>
      </c>
      <c r="F548" s="13">
        <v>85211</v>
      </c>
      <c r="G548" s="14">
        <f t="shared" si="88"/>
        <v>2.2766186337218738E-3</v>
      </c>
      <c r="H548" s="13">
        <v>99725</v>
      </c>
      <c r="I548" s="14">
        <f t="shared" si="80"/>
        <v>2.4555093403240461E-3</v>
      </c>
      <c r="J548" s="15">
        <v>153067</v>
      </c>
      <c r="K548" s="16">
        <f t="shared" si="89"/>
        <v>4.2532447885202818E-3</v>
      </c>
      <c r="L548" s="15">
        <v>150246</v>
      </c>
      <c r="M548" s="16">
        <f t="shared" si="92"/>
        <v>5.5371743335972771E-3</v>
      </c>
      <c r="N548" s="14">
        <f t="shared" si="90"/>
        <v>150.32096795014729</v>
      </c>
      <c r="O548" s="14">
        <f t="shared" si="95"/>
        <v>-14.554023564803209</v>
      </c>
      <c r="P548" s="14">
        <f t="shared" si="93"/>
        <v>-34.848791705592973</v>
      </c>
      <c r="Q548" s="14">
        <f t="shared" si="94"/>
        <v>1.8775874232924672</v>
      </c>
    </row>
    <row r="549" spans="1:17" s="3" customFormat="1" ht="27">
      <c r="A549" s="56" t="s">
        <v>1994</v>
      </c>
      <c r="B549" s="17" t="s">
        <v>246</v>
      </c>
      <c r="C549" s="18" t="s">
        <v>247</v>
      </c>
      <c r="D549" s="57">
        <v>207264</v>
      </c>
      <c r="E549" s="14">
        <f t="shared" si="91"/>
        <v>4.1376116327849098E-3</v>
      </c>
      <c r="F549" s="13">
        <v>188060</v>
      </c>
      <c r="G549" s="14">
        <f t="shared" si="88"/>
        <v>5.0244792369264013E-3</v>
      </c>
      <c r="H549" s="13">
        <v>155345</v>
      </c>
      <c r="I549" s="14">
        <f t="shared" ref="I549:I558" si="96">PRODUCT(H549,100,1/4061275531)</f>
        <v>3.8250298167223761E-3</v>
      </c>
      <c r="J549" s="15">
        <v>81108</v>
      </c>
      <c r="K549" s="16">
        <f t="shared" si="89"/>
        <v>2.2537331907419821E-3</v>
      </c>
      <c r="L549" s="15">
        <v>25282</v>
      </c>
      <c r="M549" s="16">
        <f t="shared" si="92"/>
        <v>9.3174421616553087E-4</v>
      </c>
      <c r="N549" s="14">
        <f t="shared" si="90"/>
        <v>10.211634584707008</v>
      </c>
      <c r="O549" s="14">
        <f t="shared" si="95"/>
        <v>21.059577070391708</v>
      </c>
      <c r="P549" s="14">
        <f t="shared" si="93"/>
        <v>91.528579178379445</v>
      </c>
      <c r="Q549" s="14">
        <f t="shared" si="94"/>
        <v>220.8132268016771</v>
      </c>
    </row>
    <row r="550" spans="1:17" s="3" customFormat="1" ht="54">
      <c r="A550" s="56" t="s">
        <v>1995</v>
      </c>
      <c r="B550" s="17" t="s">
        <v>80</v>
      </c>
      <c r="C550" s="18" t="s">
        <v>81</v>
      </c>
      <c r="D550" s="57">
        <v>206689</v>
      </c>
      <c r="E550" s="14">
        <f t="shared" si="91"/>
        <v>4.1261329066730364E-3</v>
      </c>
      <c r="F550" s="13">
        <v>487682</v>
      </c>
      <c r="G550" s="14">
        <f t="shared" si="88"/>
        <v>1.3029608014584394E-2</v>
      </c>
      <c r="H550" s="13">
        <v>504229</v>
      </c>
      <c r="I550" s="14">
        <f t="shared" si="96"/>
        <v>1.2415532907117107E-2</v>
      </c>
      <c r="J550" s="15">
        <v>990207</v>
      </c>
      <c r="K550" s="16">
        <f t="shared" si="89"/>
        <v>2.7514701159010776E-2</v>
      </c>
      <c r="L550" s="15">
        <v>56473</v>
      </c>
      <c r="M550" s="16">
        <f t="shared" si="92"/>
        <v>2.0812590427781038E-3</v>
      </c>
      <c r="N550" s="14">
        <f t="shared" si="90"/>
        <v>-57.618078994098617</v>
      </c>
      <c r="O550" s="14">
        <f t="shared" si="95"/>
        <v>-3.2816438562637211</v>
      </c>
      <c r="P550" s="14">
        <f t="shared" si="93"/>
        <v>-49.078425016183481</v>
      </c>
      <c r="Q550" s="14">
        <f t="shared" si="94"/>
        <v>1653.4166769960866</v>
      </c>
    </row>
    <row r="551" spans="1:17" s="3" customFormat="1" ht="13.9" customHeight="1">
      <c r="A551" s="56" t="s">
        <v>1996</v>
      </c>
      <c r="B551" s="17" t="s">
        <v>1047</v>
      </c>
      <c r="C551" s="18" t="s">
        <v>1048</v>
      </c>
      <c r="D551" s="57">
        <v>197454</v>
      </c>
      <c r="E551" s="14">
        <f t="shared" si="91"/>
        <v>3.9417745838153826E-3</v>
      </c>
      <c r="F551" s="13">
        <v>164515</v>
      </c>
      <c r="G551" s="14">
        <f t="shared" si="88"/>
        <v>4.3954174288149891E-3</v>
      </c>
      <c r="H551" s="13">
        <v>242395</v>
      </c>
      <c r="I551" s="14">
        <f t="shared" si="96"/>
        <v>5.9684450894745269E-3</v>
      </c>
      <c r="J551" s="15">
        <v>367035</v>
      </c>
      <c r="K551" s="16">
        <f t="shared" si="89"/>
        <v>1.019873454731942E-2</v>
      </c>
      <c r="L551" s="15">
        <v>236313</v>
      </c>
      <c r="M551" s="16">
        <f t="shared" si="92"/>
        <v>8.7090922773010483E-3</v>
      </c>
      <c r="N551" s="14">
        <f t="shared" si="90"/>
        <v>20.021882503115215</v>
      </c>
      <c r="O551" s="14">
        <f t="shared" si="95"/>
        <v>-32.129375605932466</v>
      </c>
      <c r="P551" s="14">
        <f t="shared" si="93"/>
        <v>-33.958614301088453</v>
      </c>
      <c r="Q551" s="14">
        <f t="shared" si="94"/>
        <v>55.317312208807806</v>
      </c>
    </row>
    <row r="552" spans="1:17" s="3" customFormat="1" ht="54">
      <c r="A552" s="56" t="s">
        <v>1997</v>
      </c>
      <c r="B552" s="17" t="s">
        <v>1998</v>
      </c>
      <c r="C552" s="18" t="s">
        <v>1999</v>
      </c>
      <c r="D552" s="57">
        <v>193842</v>
      </c>
      <c r="E552" s="14">
        <f t="shared" si="91"/>
        <v>3.8696682208308845E-3</v>
      </c>
      <c r="F552" s="13">
        <v>187829</v>
      </c>
      <c r="G552" s="14">
        <f t="shared" si="88"/>
        <v>5.0183075113934333E-3</v>
      </c>
      <c r="H552" s="13">
        <v>242521</v>
      </c>
      <c r="I552" s="14">
        <f t="shared" si="96"/>
        <v>5.9715475630456559E-3</v>
      </c>
      <c r="J552" s="15">
        <v>255781</v>
      </c>
      <c r="K552" s="16">
        <f t="shared" si="89"/>
        <v>7.1073399573553155E-3</v>
      </c>
      <c r="L552" s="15">
        <v>447172</v>
      </c>
      <c r="M552" s="16">
        <f t="shared" si="92"/>
        <v>1.6480101440992514E-2</v>
      </c>
      <c r="N552" s="14">
        <f t="shared" si="90"/>
        <v>3.2013160906995188</v>
      </c>
      <c r="O552" s="14">
        <f t="shared" si="95"/>
        <v>-22.551449152856865</v>
      </c>
      <c r="P552" s="14">
        <f t="shared" si="93"/>
        <v>-5.1841223546705972</v>
      </c>
      <c r="Q552" s="14">
        <f t="shared" si="94"/>
        <v>-42.80030950059485</v>
      </c>
    </row>
    <row r="553" spans="1:17" s="3" customFormat="1">
      <c r="A553" s="56" t="s">
        <v>2000</v>
      </c>
      <c r="B553" s="17" t="s">
        <v>2001</v>
      </c>
      <c r="C553" s="18" t="s">
        <v>2002</v>
      </c>
      <c r="D553" s="57">
        <v>192274</v>
      </c>
      <c r="E553" s="14">
        <f t="shared" si="91"/>
        <v>3.8383662337988541E-3</v>
      </c>
      <c r="F553" s="13">
        <v>49097</v>
      </c>
      <c r="G553" s="14">
        <f t="shared" si="88"/>
        <v>1.3117454913079631E-3</v>
      </c>
      <c r="H553" s="13">
        <v>92289</v>
      </c>
      <c r="I553" s="14">
        <f t="shared" si="96"/>
        <v>2.2724141540152007E-3</v>
      </c>
      <c r="J553" s="15">
        <v>26098</v>
      </c>
      <c r="K553" s="16">
        <f t="shared" si="89"/>
        <v>7.2518036213424389E-4</v>
      </c>
      <c r="L553" s="15">
        <v>26080</v>
      </c>
      <c r="M553" s="16">
        <f t="shared" si="92"/>
        <v>9.6115375198153018E-4</v>
      </c>
      <c r="N553" s="14">
        <f t="shared" si="90"/>
        <v>291.62066928732918</v>
      </c>
      <c r="O553" s="14">
        <f t="shared" si="95"/>
        <v>-46.800810497459068</v>
      </c>
      <c r="P553" s="14">
        <f t="shared" si="93"/>
        <v>253.62479883515979</v>
      </c>
      <c r="Q553" s="14">
        <f t="shared" si="94"/>
        <v>6.9018404907975464E-2</v>
      </c>
    </row>
    <row r="554" spans="1:17" s="3" customFormat="1" ht="54">
      <c r="A554" s="56" t="s">
        <v>2003</v>
      </c>
      <c r="B554" s="17" t="s">
        <v>2004</v>
      </c>
      <c r="C554" s="18" t="s">
        <v>2005</v>
      </c>
      <c r="D554" s="57">
        <v>190954</v>
      </c>
      <c r="E554" s="14">
        <f t="shared" si="91"/>
        <v>3.8120150712463797E-3</v>
      </c>
      <c r="F554" s="13">
        <v>128291</v>
      </c>
      <c r="G554" s="14">
        <f t="shared" si="88"/>
        <v>3.4276053694806178E-3</v>
      </c>
      <c r="H554" s="13">
        <v>150580</v>
      </c>
      <c r="I554" s="14">
        <f t="shared" si="96"/>
        <v>3.7077021455602394E-3</v>
      </c>
      <c r="J554" s="15">
        <v>144328</v>
      </c>
      <c r="K554" s="16">
        <f t="shared" si="89"/>
        <v>4.0104157907161911E-3</v>
      </c>
      <c r="L554" s="15">
        <v>87389</v>
      </c>
      <c r="M554" s="16">
        <f t="shared" si="92"/>
        <v>3.2206390042911785E-3</v>
      </c>
      <c r="N554" s="14">
        <f t="shared" si="90"/>
        <v>48.844424004801581</v>
      </c>
      <c r="O554" s="14">
        <f t="shared" si="95"/>
        <v>-14.802098552264576</v>
      </c>
      <c r="P554" s="14">
        <f t="shared" si="93"/>
        <v>4.3317997893686604</v>
      </c>
      <c r="Q554" s="14">
        <f t="shared" si="94"/>
        <v>65.155797640435296</v>
      </c>
    </row>
    <row r="555" spans="1:17" s="3" customFormat="1" ht="54">
      <c r="A555" s="56" t="s">
        <v>2006</v>
      </c>
      <c r="B555" s="17" t="s">
        <v>2007</v>
      </c>
      <c r="C555" s="18" t="s">
        <v>2008</v>
      </c>
      <c r="D555" s="57">
        <v>190414</v>
      </c>
      <c r="E555" s="14">
        <f t="shared" si="91"/>
        <v>3.8012350502021853E-3</v>
      </c>
      <c r="F555" s="13">
        <v>31623</v>
      </c>
      <c r="G555" s="14">
        <f t="shared" si="88"/>
        <v>8.4488517977945117E-4</v>
      </c>
      <c r="H555" s="13">
        <v>193801</v>
      </c>
      <c r="I555" s="14">
        <f t="shared" si="96"/>
        <v>4.7719244488758136E-3</v>
      </c>
      <c r="J555" s="15">
        <v>115640</v>
      </c>
      <c r="K555" s="16">
        <f t="shared" si="89"/>
        <v>3.2132675713542787E-3</v>
      </c>
      <c r="L555" s="15">
        <v>103936</v>
      </c>
      <c r="M555" s="16">
        <f t="shared" si="92"/>
        <v>3.8304630508417298E-3</v>
      </c>
      <c r="N555" s="14">
        <f t="shared" si="90"/>
        <v>502.13768459665437</v>
      </c>
      <c r="O555" s="14">
        <f t="shared" si="95"/>
        <v>-83.682746735052973</v>
      </c>
      <c r="P555" s="14">
        <f t="shared" si="93"/>
        <v>67.589934278796264</v>
      </c>
      <c r="Q555" s="14">
        <f t="shared" si="94"/>
        <v>11.260775862068966</v>
      </c>
    </row>
    <row r="556" spans="1:17" s="3" customFormat="1" ht="54">
      <c r="A556" s="56" t="s">
        <v>2009</v>
      </c>
      <c r="B556" s="59" t="s">
        <v>2010</v>
      </c>
      <c r="C556" s="32" t="s">
        <v>2011</v>
      </c>
      <c r="D556" s="57">
        <v>188986</v>
      </c>
      <c r="E556" s="14">
        <f t="shared" si="91"/>
        <v>3.7727278834408721E-3</v>
      </c>
      <c r="F556" s="23"/>
      <c r="G556" s="26">
        <f t="shared" si="88"/>
        <v>2.6717426549645864E-8</v>
      </c>
      <c r="H556" s="23">
        <v>325227</v>
      </c>
      <c r="I556" s="26">
        <f t="shared" si="96"/>
        <v>8.0080013660122195E-3</v>
      </c>
      <c r="J556" s="22">
        <v>523827</v>
      </c>
      <c r="K556" s="25">
        <f t="shared" si="89"/>
        <v>1.4555485230887216E-2</v>
      </c>
      <c r="L556" s="22">
        <v>505877</v>
      </c>
      <c r="M556" s="25">
        <f t="shared" si="92"/>
        <v>1.8643618734323641E-2</v>
      </c>
      <c r="N556" s="14" t="e">
        <f t="shared" si="90"/>
        <v>#DIV/0!</v>
      </c>
      <c r="O556" s="14">
        <f t="shared" si="95"/>
        <v>-100</v>
      </c>
      <c r="P556" s="14">
        <f t="shared" si="93"/>
        <v>-37.91328052964051</v>
      </c>
      <c r="Q556" s="14">
        <f t="shared" si="94"/>
        <v>3.5482933598483424</v>
      </c>
    </row>
    <row r="557" spans="1:17" s="3" customFormat="1" ht="54">
      <c r="A557" s="56" t="s">
        <v>2012</v>
      </c>
      <c r="B557" s="17" t="s">
        <v>1125</v>
      </c>
      <c r="C557" s="18" t="s">
        <v>1126</v>
      </c>
      <c r="D557" s="57">
        <v>182279</v>
      </c>
      <c r="E557" s="14">
        <f t="shared" si="91"/>
        <v>3.6388360294715943E-3</v>
      </c>
      <c r="F557" s="13">
        <v>253966</v>
      </c>
      <c r="G557" s="14">
        <f t="shared" si="88"/>
        <v>6.7853179511073621E-3</v>
      </c>
      <c r="H557" s="13">
        <v>101576</v>
      </c>
      <c r="I557" s="14">
        <f t="shared" si="96"/>
        <v>2.5010861544522969E-3</v>
      </c>
      <c r="J557" s="15">
        <v>182944</v>
      </c>
      <c r="K557" s="16">
        <f t="shared" si="89"/>
        <v>5.0834315338450118E-3</v>
      </c>
      <c r="L557" s="15">
        <v>100868</v>
      </c>
      <c r="M557" s="16">
        <f t="shared" si="92"/>
        <v>3.717394810386234E-3</v>
      </c>
      <c r="N557" s="14">
        <f t="shared" si="90"/>
        <v>-28.227006764685033</v>
      </c>
      <c r="O557" s="14">
        <f t="shared" si="95"/>
        <v>150.02559659762147</v>
      </c>
      <c r="P557" s="14">
        <f t="shared" si="93"/>
        <v>-44.476998425747766</v>
      </c>
      <c r="Q557" s="14">
        <f t="shared" si="94"/>
        <v>81.369710909307202</v>
      </c>
    </row>
    <row r="558" spans="1:17" s="3" customFormat="1" ht="54">
      <c r="A558" s="56" t="s">
        <v>2013</v>
      </c>
      <c r="B558" s="17" t="s">
        <v>2014</v>
      </c>
      <c r="C558" s="18" t="s">
        <v>2015</v>
      </c>
      <c r="D558" s="57">
        <v>179205</v>
      </c>
      <c r="E558" s="14">
        <f t="shared" si="91"/>
        <v>3.5774697615274225E-3</v>
      </c>
      <c r="F558" s="13">
        <v>129863</v>
      </c>
      <c r="G558" s="14">
        <f t="shared" si="88"/>
        <v>3.4696051640166611E-3</v>
      </c>
      <c r="H558" s="13">
        <v>69472</v>
      </c>
      <c r="I558" s="14">
        <f t="shared" si="96"/>
        <v>1.7105955867735487E-3</v>
      </c>
      <c r="J558" s="15">
        <v>120934</v>
      </c>
      <c r="K558" s="16">
        <f t="shared" si="89"/>
        <v>3.3603709830003314E-3</v>
      </c>
      <c r="L558" s="15">
        <v>52785</v>
      </c>
      <c r="M558" s="16">
        <f t="shared" si="92"/>
        <v>1.9453412882801022E-3</v>
      </c>
      <c r="N558" s="14">
        <f t="shared" si="90"/>
        <v>37.995425948884595</v>
      </c>
      <c r="O558" s="14">
        <f t="shared" si="95"/>
        <v>86.928546752648558</v>
      </c>
      <c r="P558" s="14">
        <f t="shared" si="93"/>
        <v>-42.553789670398729</v>
      </c>
      <c r="Q558" s="14">
        <f t="shared" si="94"/>
        <v>129.10675381263616</v>
      </c>
    </row>
    <row r="559" spans="1:17" s="3" customFormat="1" ht="27">
      <c r="A559" s="56" t="s">
        <v>2016</v>
      </c>
      <c r="B559" s="28" t="s">
        <v>2017</v>
      </c>
      <c r="C559" s="12" t="s">
        <v>2018</v>
      </c>
      <c r="D559" s="57">
        <v>178840</v>
      </c>
      <c r="E559" s="14">
        <f t="shared" si="91"/>
        <v>3.5701832658216249E-3</v>
      </c>
      <c r="F559" s="13">
        <v>1114</v>
      </c>
      <c r="G559" s="14">
        <f t="shared" si="88"/>
        <v>2.9763213176305492E-5</v>
      </c>
      <c r="H559" s="13"/>
      <c r="I559" s="14"/>
      <c r="J559" s="15"/>
      <c r="K559" s="16">
        <f t="shared" si="89"/>
        <v>2.7786817462420257E-8</v>
      </c>
      <c r="L559" s="15"/>
      <c r="M559" s="16"/>
      <c r="N559" s="14">
        <f t="shared" si="90"/>
        <v>15953.859964093357</v>
      </c>
      <c r="O559" s="14"/>
      <c r="P559" s="14"/>
      <c r="Q559" s="14"/>
    </row>
    <row r="560" spans="1:17" s="3" customFormat="1" ht="27">
      <c r="A560" s="56" t="s">
        <v>2019</v>
      </c>
      <c r="B560" s="17" t="s">
        <v>2020</v>
      </c>
      <c r="C560" s="18" t="s">
        <v>2021</v>
      </c>
      <c r="D560" s="57">
        <v>178276</v>
      </c>
      <c r="E560" s="14">
        <f t="shared" si="91"/>
        <v>3.5589241327310221E-3</v>
      </c>
      <c r="F560" s="13">
        <v>257962</v>
      </c>
      <c r="G560" s="14">
        <f t="shared" si="88"/>
        <v>6.8920807875997468E-3</v>
      </c>
      <c r="H560" s="13">
        <v>386466</v>
      </c>
      <c r="I560" s="14">
        <f t="shared" ref="I560:I623" si="97">PRODUCT(H560,100,1/4061275531)</f>
        <v>9.5158773899992263E-3</v>
      </c>
      <c r="J560" s="15">
        <v>304808</v>
      </c>
      <c r="K560" s="16">
        <f t="shared" si="89"/>
        <v>8.469644257085393E-3</v>
      </c>
      <c r="L560" s="15">
        <v>401706</v>
      </c>
      <c r="M560" s="16">
        <f t="shared" ref="M560:M577" si="98">PRODUCT(L560,100,1/2713405628)</f>
        <v>1.4804494980578701E-2</v>
      </c>
      <c r="N560" s="14">
        <f t="shared" si="90"/>
        <v>-30.890596289375953</v>
      </c>
      <c r="O560" s="14">
        <f t="shared" ref="O560:O577" si="99">PRODUCT(F560-H560,100,1/H560)</f>
        <v>-33.251049251421861</v>
      </c>
      <c r="P560" s="14">
        <f t="shared" ref="P560:P586" si="100">PRODUCT(H560-J560,100,1/J560)</f>
        <v>26.78997926563607</v>
      </c>
      <c r="Q560" s="14">
        <f t="shared" ref="Q560:Q577" si="101">PRODUCT(J560-L560,100,1/L560)</f>
        <v>-24.121621285218541</v>
      </c>
    </row>
    <row r="561" spans="1:17" s="3" customFormat="1" ht="54">
      <c r="A561" s="56" t="s">
        <v>2022</v>
      </c>
      <c r="B561" s="17" t="s">
        <v>1037</v>
      </c>
      <c r="C561" s="18" t="s">
        <v>1038</v>
      </c>
      <c r="D561" s="57">
        <v>176981</v>
      </c>
      <c r="E561" s="14">
        <f t="shared" si="91"/>
        <v>3.5330720452268899E-3</v>
      </c>
      <c r="F561" s="13">
        <v>438302</v>
      </c>
      <c r="G561" s="14">
        <f t="shared" si="88"/>
        <v>1.1710301491562882E-2</v>
      </c>
      <c r="H561" s="13">
        <v>106274</v>
      </c>
      <c r="I561" s="14">
        <f t="shared" si="97"/>
        <v>2.6167640976043887E-3</v>
      </c>
      <c r="J561" s="15">
        <v>69843</v>
      </c>
      <c r="K561" s="16">
        <f t="shared" si="89"/>
        <v>1.9407146920278179E-3</v>
      </c>
      <c r="L561" s="15">
        <v>282911</v>
      </c>
      <c r="M561" s="16">
        <f t="shared" si="98"/>
        <v>1.0426417527869887E-2</v>
      </c>
      <c r="N561" s="14">
        <f t="shared" si="90"/>
        <v>-59.621220072005151</v>
      </c>
      <c r="O561" s="14">
        <f t="shared" si="99"/>
        <v>312.42636957299061</v>
      </c>
      <c r="P561" s="14">
        <f t="shared" si="100"/>
        <v>52.161276004753518</v>
      </c>
      <c r="Q561" s="14">
        <f t="shared" si="101"/>
        <v>-75.312730858821325</v>
      </c>
    </row>
    <row r="562" spans="1:17" s="3" customFormat="1" ht="54">
      <c r="A562" s="56" t="s">
        <v>2023</v>
      </c>
      <c r="B562" s="17" t="s">
        <v>2024</v>
      </c>
      <c r="C562" s="18" t="s">
        <v>2025</v>
      </c>
      <c r="D562" s="57">
        <v>175460</v>
      </c>
      <c r="E562" s="14">
        <f t="shared" si="91"/>
        <v>3.502708319285743E-3</v>
      </c>
      <c r="F562" s="13">
        <v>65708</v>
      </c>
      <c r="G562" s="14">
        <f t="shared" si="88"/>
        <v>1.7555486637241306E-3</v>
      </c>
      <c r="H562" s="13">
        <v>152722</v>
      </c>
      <c r="I562" s="14">
        <f t="shared" si="97"/>
        <v>3.7604441962694308E-3</v>
      </c>
      <c r="J562" s="15">
        <v>157126</v>
      </c>
      <c r="K562" s="16">
        <f t="shared" si="89"/>
        <v>4.3660314806002456E-3</v>
      </c>
      <c r="L562" s="15">
        <v>168643</v>
      </c>
      <c r="M562" s="16">
        <f t="shared" si="98"/>
        <v>6.2151783817262721E-3</v>
      </c>
      <c r="N562" s="14">
        <f t="shared" si="90"/>
        <v>167.02988981554756</v>
      </c>
      <c r="O562" s="14">
        <f t="shared" si="99"/>
        <v>-56.975419389478922</v>
      </c>
      <c r="P562" s="14">
        <f t="shared" si="100"/>
        <v>-2.8028461234932474</v>
      </c>
      <c r="Q562" s="14">
        <f t="shared" si="101"/>
        <v>-6.8292191196788474</v>
      </c>
    </row>
    <row r="563" spans="1:17" s="3" customFormat="1" ht="27">
      <c r="A563" s="56" t="s">
        <v>2026</v>
      </c>
      <c r="B563" s="17" t="s">
        <v>1033</v>
      </c>
      <c r="C563" s="18" t="s">
        <v>1034</v>
      </c>
      <c r="D563" s="57">
        <v>174245</v>
      </c>
      <c r="E563" s="14">
        <f t="shared" si="91"/>
        <v>3.4784532719363062E-3</v>
      </c>
      <c r="F563" s="13">
        <v>572991</v>
      </c>
      <c r="G563" s="14">
        <f t="shared" si="88"/>
        <v>1.5308844956108134E-2</v>
      </c>
      <c r="H563" s="13">
        <v>223542</v>
      </c>
      <c r="I563" s="14">
        <f t="shared" si="97"/>
        <v>5.5042313256928347E-3</v>
      </c>
      <c r="J563" s="15">
        <v>942681</v>
      </c>
      <c r="K563" s="16">
        <f t="shared" si="89"/>
        <v>2.619410487229179E-2</v>
      </c>
      <c r="L563" s="15">
        <v>82035</v>
      </c>
      <c r="M563" s="16">
        <f t="shared" si="98"/>
        <v>3.0233223943176698E-3</v>
      </c>
      <c r="N563" s="14">
        <f t="shared" si="90"/>
        <v>-69.590272796605888</v>
      </c>
      <c r="O563" s="14">
        <f t="shared" si="99"/>
        <v>156.32364387900262</v>
      </c>
      <c r="P563" s="14">
        <f t="shared" si="100"/>
        <v>-76.28656990010407</v>
      </c>
      <c r="Q563" s="14">
        <f t="shared" si="101"/>
        <v>1049.1204973486927</v>
      </c>
    </row>
    <row r="564" spans="1:17" s="3" customFormat="1">
      <c r="A564" s="56" t="s">
        <v>2027</v>
      </c>
      <c r="B564" s="17" t="s">
        <v>1003</v>
      </c>
      <c r="C564" s="18" t="s">
        <v>1004</v>
      </c>
      <c r="D564" s="57">
        <v>173338</v>
      </c>
      <c r="E564" s="14">
        <f t="shared" si="91"/>
        <v>3.4603468291824467E-3</v>
      </c>
      <c r="F564" s="13">
        <v>213264</v>
      </c>
      <c r="G564" s="14">
        <f t="shared" si="88"/>
        <v>5.6978652556836755E-3</v>
      </c>
      <c r="H564" s="13">
        <v>227478</v>
      </c>
      <c r="I564" s="14">
        <f t="shared" si="97"/>
        <v>5.6011466905814327E-3</v>
      </c>
      <c r="J564" s="15">
        <v>163476</v>
      </c>
      <c r="K564" s="16">
        <f t="shared" si="89"/>
        <v>4.5424777714866138E-3</v>
      </c>
      <c r="L564" s="15">
        <v>134835</v>
      </c>
      <c r="M564" s="16">
        <f t="shared" si="98"/>
        <v>4.9692164934213813E-3</v>
      </c>
      <c r="N564" s="14">
        <f t="shared" si="90"/>
        <v>-18.721396954010054</v>
      </c>
      <c r="O564" s="14">
        <f t="shared" si="99"/>
        <v>-6.2485163400416743</v>
      </c>
      <c r="P564" s="14">
        <f t="shared" si="100"/>
        <v>39.150701020333265</v>
      </c>
      <c r="Q564" s="14">
        <f t="shared" si="101"/>
        <v>21.241517410167983</v>
      </c>
    </row>
    <row r="565" spans="1:17" s="3" customFormat="1">
      <c r="A565" s="56" t="s">
        <v>2028</v>
      </c>
      <c r="B565" s="17" t="s">
        <v>636</v>
      </c>
      <c r="C565" s="18" t="s">
        <v>637</v>
      </c>
      <c r="D565" s="57">
        <v>171961</v>
      </c>
      <c r="E565" s="14">
        <f t="shared" si="91"/>
        <v>3.4328577755197518E-3</v>
      </c>
      <c r="F565" s="13">
        <v>12406</v>
      </c>
      <c r="G565" s="14">
        <f t="shared" si="88"/>
        <v>3.3145639377490661E-4</v>
      </c>
      <c r="H565" s="13">
        <v>36413</v>
      </c>
      <c r="I565" s="14">
        <f t="shared" si="97"/>
        <v>8.9659023925013279E-4</v>
      </c>
      <c r="J565" s="15">
        <v>10853</v>
      </c>
      <c r="K565" s="16">
        <f t="shared" si="89"/>
        <v>3.0157032991964708E-4</v>
      </c>
      <c r="L565" s="15">
        <v>1269</v>
      </c>
      <c r="M565" s="16">
        <f t="shared" si="98"/>
        <v>4.6767795677322154E-5</v>
      </c>
      <c r="N565" s="14">
        <f t="shared" si="90"/>
        <v>1286.1115589231017</v>
      </c>
      <c r="O565" s="14">
        <f t="shared" si="99"/>
        <v>-65.929750363881027</v>
      </c>
      <c r="P565" s="14">
        <f t="shared" si="100"/>
        <v>235.51091864000739</v>
      </c>
      <c r="Q565" s="14">
        <f t="shared" si="101"/>
        <v>755.24034672970845</v>
      </c>
    </row>
    <row r="566" spans="1:17" s="3" customFormat="1" ht="54">
      <c r="A566" s="56" t="s">
        <v>2029</v>
      </c>
      <c r="B566" s="17" t="s">
        <v>2030</v>
      </c>
      <c r="C566" s="18" t="s">
        <v>2031</v>
      </c>
      <c r="D566" s="57">
        <v>171670</v>
      </c>
      <c r="E566" s="14">
        <f t="shared" si="91"/>
        <v>3.4270485419570472E-3</v>
      </c>
      <c r="F566" s="13">
        <v>357649</v>
      </c>
      <c r="G566" s="14">
        <f t="shared" si="88"/>
        <v>9.5554608880542933E-3</v>
      </c>
      <c r="H566" s="13">
        <v>416176</v>
      </c>
      <c r="I566" s="14">
        <f t="shared" si="97"/>
        <v>1.0247420959826526E-2</v>
      </c>
      <c r="J566" s="15">
        <v>831824</v>
      </c>
      <c r="K566" s="16">
        <f t="shared" si="89"/>
        <v>2.3113741648860268E-2</v>
      </c>
      <c r="L566" s="15">
        <v>1703554</v>
      </c>
      <c r="M566" s="16">
        <f t="shared" si="98"/>
        <v>6.2782872653494776E-2</v>
      </c>
      <c r="N566" s="14">
        <f t="shared" si="90"/>
        <v>-52.000424997693266</v>
      </c>
      <c r="O566" s="14">
        <f t="shared" si="99"/>
        <v>-14.063040636653724</v>
      </c>
      <c r="P566" s="14">
        <f t="shared" si="100"/>
        <v>-49.968262517070912</v>
      </c>
      <c r="Q566" s="14">
        <f t="shared" si="101"/>
        <v>-51.17125726569278</v>
      </c>
    </row>
    <row r="567" spans="1:17" s="3" customFormat="1" ht="27">
      <c r="A567" s="56" t="s">
        <v>2032</v>
      </c>
      <c r="B567" s="17" t="s">
        <v>2033</v>
      </c>
      <c r="C567" s="18" t="s">
        <v>2034</v>
      </c>
      <c r="D567" s="57">
        <v>170854</v>
      </c>
      <c r="E567" s="14">
        <f t="shared" si="91"/>
        <v>3.4107587323791537E-3</v>
      </c>
      <c r="F567" s="13">
        <v>98441</v>
      </c>
      <c r="G567" s="14">
        <f t="shared" si="88"/>
        <v>2.6300901869736886E-3</v>
      </c>
      <c r="H567" s="13">
        <v>96142</v>
      </c>
      <c r="I567" s="14">
        <f t="shared" si="97"/>
        <v>2.3672858259958332E-3</v>
      </c>
      <c r="J567" s="15">
        <v>58921</v>
      </c>
      <c r="K567" s="16">
        <f t="shared" si="89"/>
        <v>1.637227071703264E-3</v>
      </c>
      <c r="L567" s="15">
        <v>135497</v>
      </c>
      <c r="M567" s="16">
        <f t="shared" si="98"/>
        <v>4.9936138777699922E-3</v>
      </c>
      <c r="N567" s="14">
        <f t="shared" si="90"/>
        <v>73.559797238955312</v>
      </c>
      <c r="O567" s="14">
        <f t="shared" si="99"/>
        <v>2.3912546025670363</v>
      </c>
      <c r="P567" s="14">
        <f t="shared" si="100"/>
        <v>63.171025610563298</v>
      </c>
      <c r="Q567" s="14">
        <f t="shared" si="101"/>
        <v>-56.514904389027066</v>
      </c>
    </row>
    <row r="568" spans="1:17" s="3" customFormat="1" ht="54">
      <c r="A568" s="56" t="s">
        <v>2035</v>
      </c>
      <c r="B568" s="17" t="s">
        <v>817</v>
      </c>
      <c r="C568" s="18" t="s">
        <v>818</v>
      </c>
      <c r="D568" s="57">
        <v>170165</v>
      </c>
      <c r="E568" s="14">
        <f t="shared" si="91"/>
        <v>3.3970042240468396E-3</v>
      </c>
      <c r="F568" s="13">
        <v>99204</v>
      </c>
      <c r="G568" s="14">
        <f t="shared" si="88"/>
        <v>2.6504755834310684E-3</v>
      </c>
      <c r="H568" s="13">
        <v>161774</v>
      </c>
      <c r="I568" s="14">
        <f t="shared" si="97"/>
        <v>3.9833298372683101E-3</v>
      </c>
      <c r="J568" s="15">
        <v>128555</v>
      </c>
      <c r="K568" s="16">
        <f t="shared" si="89"/>
        <v>3.5721343188814363E-3</v>
      </c>
      <c r="L568" s="15">
        <v>112711</v>
      </c>
      <c r="M568" s="16">
        <f t="shared" si="98"/>
        <v>4.1538573826529999E-3</v>
      </c>
      <c r="N568" s="14">
        <f t="shared" si="90"/>
        <v>71.530381839441958</v>
      </c>
      <c r="O568" s="14">
        <f t="shared" si="99"/>
        <v>-38.677414170385845</v>
      </c>
      <c r="P568" s="14">
        <f t="shared" si="100"/>
        <v>25.840301816343199</v>
      </c>
      <c r="Q568" s="14">
        <f t="shared" si="101"/>
        <v>14.057190513791911</v>
      </c>
    </row>
    <row r="569" spans="1:17" s="3" customFormat="1" ht="54">
      <c r="A569" s="56" t="s">
        <v>2036</v>
      </c>
      <c r="B569" s="17" t="s">
        <v>1139</v>
      </c>
      <c r="C569" s="18" t="s">
        <v>1140</v>
      </c>
      <c r="D569" s="57">
        <v>167801</v>
      </c>
      <c r="E569" s="14">
        <f t="shared" si="91"/>
        <v>3.3498116874755898E-3</v>
      </c>
      <c r="F569" s="13">
        <v>118331</v>
      </c>
      <c r="G569" s="14">
        <f t="shared" si="88"/>
        <v>3.1614998010461447E-3</v>
      </c>
      <c r="H569" s="13">
        <v>101944</v>
      </c>
      <c r="I569" s="14">
        <f t="shared" si="97"/>
        <v>2.5101473471044831E-3</v>
      </c>
      <c r="J569" s="15">
        <v>51244</v>
      </c>
      <c r="K569" s="16">
        <f t="shared" si="89"/>
        <v>1.4239076740442636E-3</v>
      </c>
      <c r="L569" s="15">
        <v>36765</v>
      </c>
      <c r="M569" s="16">
        <f t="shared" si="98"/>
        <v>1.3549393286656807E-3</v>
      </c>
      <c r="N569" s="14">
        <f t="shared" si="90"/>
        <v>41.806458155512928</v>
      </c>
      <c r="O569" s="14">
        <f t="shared" si="99"/>
        <v>16.074511496507885</v>
      </c>
      <c r="P569" s="14">
        <f t="shared" si="100"/>
        <v>98.938412301928039</v>
      </c>
      <c r="Q569" s="14">
        <f t="shared" si="101"/>
        <v>39.382564939480481</v>
      </c>
    </row>
    <row r="570" spans="1:17" s="3" customFormat="1" ht="54">
      <c r="A570" s="56" t="s">
        <v>2037</v>
      </c>
      <c r="B570" s="17" t="s">
        <v>1105</v>
      </c>
      <c r="C570" s="18" t="s">
        <v>1106</v>
      </c>
      <c r="D570" s="57">
        <v>166912</v>
      </c>
      <c r="E570" s="14">
        <f t="shared" si="91"/>
        <v>3.3320645787565367E-3</v>
      </c>
      <c r="F570" s="13">
        <v>716612</v>
      </c>
      <c r="G570" s="14">
        <f t="shared" si="88"/>
        <v>1.9146028474594824E-2</v>
      </c>
      <c r="H570" s="13">
        <v>1142313</v>
      </c>
      <c r="I570" s="14">
        <f t="shared" si="97"/>
        <v>2.8126951527436272E-2</v>
      </c>
      <c r="J570" s="15">
        <v>1017791</v>
      </c>
      <c r="K570" s="16">
        <f t="shared" si="89"/>
        <v>2.8281172731894177E-2</v>
      </c>
      <c r="L570" s="15">
        <v>548511</v>
      </c>
      <c r="M570" s="16">
        <f t="shared" si="98"/>
        <v>2.0214854511240072E-2</v>
      </c>
      <c r="N570" s="14">
        <f t="shared" si="90"/>
        <v>-76.708176809765945</v>
      </c>
      <c r="O570" s="14">
        <f t="shared" si="99"/>
        <v>-37.266581050902857</v>
      </c>
      <c r="P570" s="14">
        <f t="shared" si="100"/>
        <v>12.23453538103599</v>
      </c>
      <c r="Q570" s="14">
        <f t="shared" si="101"/>
        <v>85.555257779698124</v>
      </c>
    </row>
    <row r="571" spans="1:17" s="3" customFormat="1" ht="54">
      <c r="A571" s="56" t="s">
        <v>2038</v>
      </c>
      <c r="B571" s="17" t="s">
        <v>528</v>
      </c>
      <c r="C571" s="18" t="s">
        <v>529</v>
      </c>
      <c r="D571" s="57">
        <v>162614</v>
      </c>
      <c r="E571" s="14">
        <f t="shared" si="91"/>
        <v>3.246263596445525E-3</v>
      </c>
      <c r="F571" s="13">
        <v>310656</v>
      </c>
      <c r="G571" s="14">
        <f t="shared" si="88"/>
        <v>8.299928862206785E-3</v>
      </c>
      <c r="H571" s="13">
        <v>366554</v>
      </c>
      <c r="I571" s="14">
        <f t="shared" si="97"/>
        <v>9.0255880745363799E-3</v>
      </c>
      <c r="J571" s="15">
        <v>384919</v>
      </c>
      <c r="K571" s="16">
        <f t="shared" si="89"/>
        <v>1.0695673990817342E-2</v>
      </c>
      <c r="L571" s="15">
        <v>388254</v>
      </c>
      <c r="M571" s="16">
        <f t="shared" si="98"/>
        <v>1.4308734233966143E-2</v>
      </c>
      <c r="N571" s="14">
        <f t="shared" si="90"/>
        <v>-47.654640502678205</v>
      </c>
      <c r="O571" s="14">
        <f t="shared" si="99"/>
        <v>-15.249594875516296</v>
      </c>
      <c r="P571" s="14">
        <f t="shared" si="100"/>
        <v>-4.7711336670832045</v>
      </c>
      <c r="Q571" s="14">
        <f t="shared" si="101"/>
        <v>-0.85897376459740271</v>
      </c>
    </row>
    <row r="572" spans="1:17" s="3" customFormat="1" ht="54">
      <c r="A572" s="56" t="s">
        <v>2039</v>
      </c>
      <c r="B572" s="17" t="s">
        <v>250</v>
      </c>
      <c r="C572" s="18" t="s">
        <v>251</v>
      </c>
      <c r="D572" s="57">
        <v>159803</v>
      </c>
      <c r="E572" s="14">
        <f t="shared" si="91"/>
        <v>3.1901475980099145E-3</v>
      </c>
      <c r="F572" s="13">
        <v>217563</v>
      </c>
      <c r="G572" s="14">
        <f t="shared" si="88"/>
        <v>5.8127234724206032E-3</v>
      </c>
      <c r="H572" s="13">
        <v>325781</v>
      </c>
      <c r="I572" s="14">
        <f t="shared" si="97"/>
        <v>8.0216424006027392E-3</v>
      </c>
      <c r="J572" s="15">
        <v>208532</v>
      </c>
      <c r="K572" s="16">
        <f t="shared" si="89"/>
        <v>5.7944406190734215E-3</v>
      </c>
      <c r="L572" s="15">
        <v>119303</v>
      </c>
      <c r="M572" s="16">
        <f t="shared" si="98"/>
        <v>4.3967993126017057E-3</v>
      </c>
      <c r="N572" s="14">
        <f t="shared" si="90"/>
        <v>-26.54863189053286</v>
      </c>
      <c r="O572" s="14">
        <f t="shared" si="99"/>
        <v>-33.21802069488399</v>
      </c>
      <c r="P572" s="14">
        <f t="shared" si="100"/>
        <v>56.225902978919308</v>
      </c>
      <c r="Q572" s="14">
        <f t="shared" si="101"/>
        <v>74.791916380979529</v>
      </c>
    </row>
    <row r="573" spans="1:17" s="3" customFormat="1" ht="40.5">
      <c r="A573" s="56" t="s">
        <v>2040</v>
      </c>
      <c r="B573" s="17" t="s">
        <v>929</v>
      </c>
      <c r="C573" s="18" t="s">
        <v>930</v>
      </c>
      <c r="D573" s="57">
        <v>151157</v>
      </c>
      <c r="E573" s="14">
        <f t="shared" si="91"/>
        <v>3.0175474832912063E-3</v>
      </c>
      <c r="F573" s="13">
        <v>184222</v>
      </c>
      <c r="G573" s="14">
        <f t="shared" si="88"/>
        <v>4.9219377538288608E-3</v>
      </c>
      <c r="H573" s="13">
        <v>228322</v>
      </c>
      <c r="I573" s="14">
        <f t="shared" si="97"/>
        <v>5.6219283389467726E-3</v>
      </c>
      <c r="J573" s="15">
        <v>65685</v>
      </c>
      <c r="K573" s="16">
        <f t="shared" si="89"/>
        <v>1.8251771050190747E-3</v>
      </c>
      <c r="L573" s="15">
        <v>317396</v>
      </c>
      <c r="M573" s="16">
        <f t="shared" si="98"/>
        <v>1.1697329611346998E-2</v>
      </c>
      <c r="N573" s="14">
        <f t="shared" si="90"/>
        <v>-17.948453496325087</v>
      </c>
      <c r="O573" s="14">
        <f t="shared" si="99"/>
        <v>-19.314827305296905</v>
      </c>
      <c r="P573" s="14">
        <f t="shared" si="100"/>
        <v>247.60143107254319</v>
      </c>
      <c r="Q573" s="14">
        <f t="shared" si="101"/>
        <v>-79.305032199523623</v>
      </c>
    </row>
    <row r="574" spans="1:17" s="3" customFormat="1" ht="54">
      <c r="A574" s="56" t="s">
        <v>2041</v>
      </c>
      <c r="B574" s="17" t="s">
        <v>843</v>
      </c>
      <c r="C574" s="18" t="s">
        <v>844</v>
      </c>
      <c r="D574" s="57">
        <v>151032</v>
      </c>
      <c r="E574" s="14">
        <f t="shared" si="91"/>
        <v>3.0150521080494945E-3</v>
      </c>
      <c r="F574" s="13">
        <v>160345</v>
      </c>
      <c r="G574" s="14">
        <f t="shared" si="88"/>
        <v>4.2840057601029663E-3</v>
      </c>
      <c r="H574" s="13">
        <v>178697</v>
      </c>
      <c r="I574" s="14">
        <f t="shared" si="97"/>
        <v>4.4000215852382663E-3</v>
      </c>
      <c r="J574" s="15">
        <v>270319</v>
      </c>
      <c r="K574" s="16">
        <f t="shared" si="89"/>
        <v>7.5113047096239819E-3</v>
      </c>
      <c r="L574" s="15">
        <v>115736</v>
      </c>
      <c r="M574" s="16">
        <f t="shared" si="98"/>
        <v>4.2653408987474838E-3</v>
      </c>
      <c r="N574" s="14">
        <f t="shared" si="90"/>
        <v>-5.8081012816115258</v>
      </c>
      <c r="O574" s="14">
        <f t="shared" si="99"/>
        <v>-10.269898207580431</v>
      </c>
      <c r="P574" s="14">
        <f t="shared" si="100"/>
        <v>-33.89402890658814</v>
      </c>
      <c r="Q574" s="14">
        <f t="shared" si="101"/>
        <v>133.5651828298887</v>
      </c>
    </row>
    <row r="575" spans="1:17" s="3" customFormat="1" ht="54">
      <c r="A575" s="56" t="s">
        <v>2042</v>
      </c>
      <c r="B575" s="17" t="s">
        <v>865</v>
      </c>
      <c r="C575" s="18" t="s">
        <v>866</v>
      </c>
      <c r="D575" s="57">
        <v>148334</v>
      </c>
      <c r="E575" s="14">
        <f t="shared" si="91"/>
        <v>2.9611919288323914E-3</v>
      </c>
      <c r="F575" s="13">
        <v>270662</v>
      </c>
      <c r="G575" s="14">
        <f t="shared" si="88"/>
        <v>7.2313921047802493E-3</v>
      </c>
      <c r="H575" s="13">
        <v>94549</v>
      </c>
      <c r="I575" s="14">
        <f t="shared" si="97"/>
        <v>2.3280616958465603E-3</v>
      </c>
      <c r="J575" s="15">
        <v>430725</v>
      </c>
      <c r="K575" s="16">
        <f t="shared" si="89"/>
        <v>1.1968476951500965E-2</v>
      </c>
      <c r="L575" s="15">
        <v>90451</v>
      </c>
      <c r="M575" s="16">
        <f t="shared" si="98"/>
        <v>3.333486120417231E-3</v>
      </c>
      <c r="N575" s="14">
        <f t="shared" si="90"/>
        <v>-45.195853130472692</v>
      </c>
      <c r="O575" s="14">
        <f t="shared" si="99"/>
        <v>186.26638039535055</v>
      </c>
      <c r="P575" s="14">
        <f t="shared" si="100"/>
        <v>-78.04887108944223</v>
      </c>
      <c r="Q575" s="14">
        <f t="shared" si="101"/>
        <v>376.1970569700722</v>
      </c>
    </row>
    <row r="576" spans="1:17" s="3" customFormat="1" ht="27">
      <c r="A576" s="56" t="s">
        <v>2043</v>
      </c>
      <c r="B576" s="17" t="s">
        <v>2044</v>
      </c>
      <c r="C576" s="18" t="s">
        <v>2045</v>
      </c>
      <c r="D576" s="57">
        <v>148260</v>
      </c>
      <c r="E576" s="14">
        <f t="shared" si="91"/>
        <v>2.959714666689298E-3</v>
      </c>
      <c r="F576" s="13">
        <v>103876</v>
      </c>
      <c r="G576" s="14">
        <f t="shared" si="88"/>
        <v>2.775299400271014E-3</v>
      </c>
      <c r="H576" s="13">
        <v>77346</v>
      </c>
      <c r="I576" s="14">
        <f t="shared" si="97"/>
        <v>1.9044755621629849E-3</v>
      </c>
      <c r="J576" s="15">
        <v>31977</v>
      </c>
      <c r="K576" s="16">
        <f t="shared" si="89"/>
        <v>8.885390619958126E-4</v>
      </c>
      <c r="L576" s="15">
        <v>33376</v>
      </c>
      <c r="M576" s="16">
        <f t="shared" si="98"/>
        <v>1.2300409365849521E-3</v>
      </c>
      <c r="N576" s="14">
        <f t="shared" si="90"/>
        <v>42.727867842427507</v>
      </c>
      <c r="O576" s="14">
        <f t="shared" si="99"/>
        <v>34.300416311121452</v>
      </c>
      <c r="P576" s="14">
        <f t="shared" si="100"/>
        <v>141.88010132282577</v>
      </c>
      <c r="Q576" s="14">
        <f t="shared" si="101"/>
        <v>-4.1916347075743046</v>
      </c>
    </row>
    <row r="577" spans="1:17" s="3" customFormat="1" ht="54">
      <c r="A577" s="56" t="s">
        <v>2046</v>
      </c>
      <c r="B577" s="17" t="s">
        <v>1145</v>
      </c>
      <c r="C577" s="18" t="s">
        <v>1146</v>
      </c>
      <c r="D577" s="57">
        <v>143528</v>
      </c>
      <c r="E577" s="14">
        <f t="shared" si="91"/>
        <v>2.8652497415390639E-3</v>
      </c>
      <c r="F577" s="13">
        <v>153500</v>
      </c>
      <c r="G577" s="14">
        <f t="shared" si="88"/>
        <v>4.1011249753706404E-3</v>
      </c>
      <c r="H577" s="13">
        <v>185072</v>
      </c>
      <c r="I577" s="14">
        <f t="shared" si="97"/>
        <v>4.5569919742537166E-3</v>
      </c>
      <c r="J577" s="15">
        <v>237736</v>
      </c>
      <c r="K577" s="16">
        <f t="shared" si="89"/>
        <v>6.6059268362459421E-3</v>
      </c>
      <c r="L577" s="15">
        <v>159392</v>
      </c>
      <c r="M577" s="16">
        <f t="shared" si="98"/>
        <v>5.874241519779143E-3</v>
      </c>
      <c r="N577" s="14">
        <f t="shared" si="90"/>
        <v>-6.4964169381107491</v>
      </c>
      <c r="O577" s="14">
        <f t="shared" si="99"/>
        <v>-17.059306648223394</v>
      </c>
      <c r="P577" s="14">
        <f t="shared" si="100"/>
        <v>-22.152303395362924</v>
      </c>
      <c r="Q577" s="14">
        <f t="shared" si="101"/>
        <v>49.151776751656293</v>
      </c>
    </row>
    <row r="578" spans="1:17" s="3" customFormat="1" ht="54">
      <c r="A578" s="56" t="s">
        <v>2047</v>
      </c>
      <c r="B578" s="59" t="s">
        <v>2048</v>
      </c>
      <c r="C578" s="32" t="s">
        <v>2049</v>
      </c>
      <c r="D578" s="57">
        <v>141885</v>
      </c>
      <c r="E578" s="14">
        <f t="shared" si="91"/>
        <v>2.8324505293620063E-3</v>
      </c>
      <c r="F578" s="23"/>
      <c r="G578" s="26">
        <f t="shared" si="88"/>
        <v>2.6717426549645864E-8</v>
      </c>
      <c r="H578" s="23"/>
      <c r="I578" s="26">
        <f t="shared" si="97"/>
        <v>2.4622806120070655E-8</v>
      </c>
      <c r="J578" s="22">
        <v>640</v>
      </c>
      <c r="K578" s="25">
        <f t="shared" si="89"/>
        <v>1.7783563175948966E-5</v>
      </c>
      <c r="L578" s="22"/>
      <c r="M578" s="25"/>
      <c r="N578" s="14"/>
      <c r="O578" s="14"/>
      <c r="P578" s="14">
        <f t="shared" si="100"/>
        <v>-100</v>
      </c>
      <c r="Q578" s="14"/>
    </row>
    <row r="579" spans="1:17" s="3" customFormat="1" ht="27">
      <c r="A579" s="56" t="s">
        <v>2050</v>
      </c>
      <c r="B579" s="17" t="s">
        <v>1001</v>
      </c>
      <c r="C579" s="18" t="s">
        <v>1002</v>
      </c>
      <c r="D579" s="57">
        <v>141017</v>
      </c>
      <c r="E579" s="14">
        <f t="shared" si="91"/>
        <v>2.8151226436835611E-3</v>
      </c>
      <c r="F579" s="13">
        <v>178809</v>
      </c>
      <c r="G579" s="14">
        <f t="shared" si="88"/>
        <v>4.7773163239156272E-3</v>
      </c>
      <c r="H579" s="13"/>
      <c r="I579" s="14">
        <f t="shared" si="97"/>
        <v>2.4622806120070655E-8</v>
      </c>
      <c r="J579" s="15">
        <v>108818</v>
      </c>
      <c r="K579" s="16">
        <f t="shared" si="89"/>
        <v>3.0237059026256476E-3</v>
      </c>
      <c r="L579" s="15">
        <v>103158</v>
      </c>
      <c r="M579" s="16">
        <f t="shared" ref="M579:M586" si="102">PRODUCT(L579,100,1/2713405628)</f>
        <v>3.8017905961238762E-3</v>
      </c>
      <c r="N579" s="14">
        <f t="shared" ref="N579:N612" si="103">PRODUCT(D579-F579,100,1/F579)</f>
        <v>-21.135401461895093</v>
      </c>
      <c r="O579" s="14"/>
      <c r="P579" s="14">
        <f t="shared" si="100"/>
        <v>-99.999999999999986</v>
      </c>
      <c r="Q579" s="14">
        <f t="shared" ref="Q579:Q586" si="104">PRODUCT(J579-L579,100,1/L579)</f>
        <v>5.4867290951743923</v>
      </c>
    </row>
    <row r="580" spans="1:17" s="3" customFormat="1" ht="27">
      <c r="A580" s="56" t="s">
        <v>2051</v>
      </c>
      <c r="B580" s="17" t="s">
        <v>2052</v>
      </c>
      <c r="C580" s="18" t="s">
        <v>2053</v>
      </c>
      <c r="D580" s="57">
        <v>140543</v>
      </c>
      <c r="E580" s="14">
        <f t="shared" si="91"/>
        <v>2.8056601807669905E-3</v>
      </c>
      <c r="F580" s="13">
        <v>207668</v>
      </c>
      <c r="G580" s="14">
        <f t="shared" si="88"/>
        <v>5.5483545367118574E-3</v>
      </c>
      <c r="H580" s="13">
        <v>315563</v>
      </c>
      <c r="I580" s="14">
        <f t="shared" si="97"/>
        <v>7.7700465676678564E-3</v>
      </c>
      <c r="J580" s="15">
        <v>144336</v>
      </c>
      <c r="K580" s="16">
        <f t="shared" si="89"/>
        <v>4.0106380852558904E-3</v>
      </c>
      <c r="L580" s="15">
        <v>238976</v>
      </c>
      <c r="M580" s="16">
        <f t="shared" si="102"/>
        <v>8.8072346255191006E-3</v>
      </c>
      <c r="N580" s="14">
        <f t="shared" si="103"/>
        <v>-32.323227459213747</v>
      </c>
      <c r="O580" s="14">
        <f t="shared" ref="O580:O611" si="105">PRODUCT(F580-H580,100,1/H580)</f>
        <v>-34.191270839737236</v>
      </c>
      <c r="P580" s="14">
        <f t="shared" si="100"/>
        <v>118.63083361046448</v>
      </c>
      <c r="Q580" s="14">
        <f t="shared" si="104"/>
        <v>-39.602303160149972</v>
      </c>
    </row>
    <row r="581" spans="1:17" s="3" customFormat="1" ht="40.5">
      <c r="A581" s="56" t="s">
        <v>2054</v>
      </c>
      <c r="B581" s="17" t="s">
        <v>326</v>
      </c>
      <c r="C581" s="18" t="s">
        <v>327</v>
      </c>
      <c r="D581" s="57">
        <v>138769</v>
      </c>
      <c r="E581" s="14">
        <f t="shared" si="91"/>
        <v>2.7702458153366196E-3</v>
      </c>
      <c r="F581" s="13">
        <v>159976</v>
      </c>
      <c r="G581" s="14">
        <f t="shared" ref="G581:G624" si="106">PRODUCT(F581,100,1/3742875453)</f>
        <v>4.2741470297061471E-3</v>
      </c>
      <c r="H581" s="13">
        <v>138225</v>
      </c>
      <c r="I581" s="14">
        <f t="shared" si="97"/>
        <v>3.4034873759467665E-3</v>
      </c>
      <c r="J581" s="15">
        <v>67984</v>
      </c>
      <c r="K581" s="16">
        <f t="shared" ref="K581:K624" si="107">PRODUCT(J581,100,1/3598828838)</f>
        <v>1.8890589983651788E-3</v>
      </c>
      <c r="L581" s="15">
        <v>78380</v>
      </c>
      <c r="M581" s="16">
        <f t="shared" si="102"/>
        <v>2.888620823631608E-3</v>
      </c>
      <c r="N581" s="14">
        <f t="shared" si="103"/>
        <v>-13.256363454518178</v>
      </c>
      <c r="O581" s="14">
        <f t="shared" si="105"/>
        <v>15.735937782600832</v>
      </c>
      <c r="P581" s="14">
        <f t="shared" si="100"/>
        <v>103.31989879971758</v>
      </c>
      <c r="Q581" s="14">
        <f t="shared" si="104"/>
        <v>-13.263587649910692</v>
      </c>
    </row>
    <row r="582" spans="1:17" s="3" customFormat="1" ht="40.5">
      <c r="A582" s="56" t="s">
        <v>2055</v>
      </c>
      <c r="B582" s="17" t="s">
        <v>686</v>
      </c>
      <c r="C582" s="18" t="s">
        <v>687</v>
      </c>
      <c r="D582" s="57">
        <v>134659</v>
      </c>
      <c r="E582" s="14">
        <f t="shared" si="91"/>
        <v>2.6881978773891421E-3</v>
      </c>
      <c r="F582" s="13">
        <v>72552</v>
      </c>
      <c r="G582" s="14">
        <f t="shared" si="106"/>
        <v>1.9384027310299068E-3</v>
      </c>
      <c r="H582" s="13">
        <v>11200</v>
      </c>
      <c r="I582" s="14">
        <f t="shared" si="97"/>
        <v>2.7577542854479136E-4</v>
      </c>
      <c r="J582" s="15">
        <v>56861</v>
      </c>
      <c r="K582" s="16">
        <f t="shared" si="107"/>
        <v>1.5799862277306783E-3</v>
      </c>
      <c r="L582" s="15">
        <v>24201</v>
      </c>
      <c r="M582" s="16">
        <f t="shared" si="102"/>
        <v>8.9190498281077493E-4</v>
      </c>
      <c r="N582" s="14">
        <f t="shared" si="103"/>
        <v>85.60342926452752</v>
      </c>
      <c r="O582" s="14">
        <f t="shared" si="105"/>
        <v>547.78571428571433</v>
      </c>
      <c r="P582" s="14">
        <f t="shared" si="100"/>
        <v>-80.302843776929706</v>
      </c>
      <c r="Q582" s="14">
        <f t="shared" si="104"/>
        <v>134.95310111152432</v>
      </c>
    </row>
    <row r="583" spans="1:17" s="3" customFormat="1">
      <c r="A583" s="56" t="s">
        <v>2056</v>
      </c>
      <c r="B583" s="17" t="s">
        <v>2057</v>
      </c>
      <c r="C583" s="18" t="s">
        <v>2058</v>
      </c>
      <c r="D583" s="57">
        <v>133470</v>
      </c>
      <c r="E583" s="14">
        <f t="shared" ref="E583:E646" si="108">PRODUCT(D583,100,1/5009266659)</f>
        <v>2.6644618680899813E-3</v>
      </c>
      <c r="F583" s="13">
        <v>197926</v>
      </c>
      <c r="G583" s="14">
        <f t="shared" si="106"/>
        <v>5.2880733672652077E-3</v>
      </c>
      <c r="H583" s="13">
        <v>518877</v>
      </c>
      <c r="I583" s="14">
        <f t="shared" si="97"/>
        <v>1.2776207771163901E-2</v>
      </c>
      <c r="J583" s="15">
        <v>104798</v>
      </c>
      <c r="K583" s="16">
        <f t="shared" si="107"/>
        <v>2.9120028964267179E-3</v>
      </c>
      <c r="L583" s="15">
        <v>86991</v>
      </c>
      <c r="M583" s="16">
        <f t="shared" si="102"/>
        <v>3.205971090438086E-3</v>
      </c>
      <c r="N583" s="14">
        <f t="shared" si="103"/>
        <v>-32.56570637510989</v>
      </c>
      <c r="O583" s="14">
        <f t="shared" si="105"/>
        <v>-61.854929010150762</v>
      </c>
      <c r="P583" s="14">
        <f t="shared" si="100"/>
        <v>395.12109009713924</v>
      </c>
      <c r="Q583" s="14">
        <f t="shared" si="104"/>
        <v>20.46993367129933</v>
      </c>
    </row>
    <row r="584" spans="1:17" s="3" customFormat="1" ht="27">
      <c r="A584" s="56" t="s">
        <v>2059</v>
      </c>
      <c r="B584" s="17" t="s">
        <v>2060</v>
      </c>
      <c r="C584" s="18" t="s">
        <v>2061</v>
      </c>
      <c r="D584" s="57">
        <v>127667</v>
      </c>
      <c r="E584" s="14">
        <f t="shared" si="108"/>
        <v>2.5486165678687616E-3</v>
      </c>
      <c r="F584" s="13">
        <v>165630</v>
      </c>
      <c r="G584" s="14">
        <f t="shared" si="106"/>
        <v>4.4252073594178449E-3</v>
      </c>
      <c r="H584" s="13">
        <v>246988</v>
      </c>
      <c r="I584" s="14">
        <f t="shared" si="97"/>
        <v>6.0815376379840108E-3</v>
      </c>
      <c r="J584" s="15">
        <v>151809</v>
      </c>
      <c r="K584" s="16">
        <f t="shared" si="107"/>
        <v>4.218288972152557E-3</v>
      </c>
      <c r="L584" s="15">
        <v>108317</v>
      </c>
      <c r="M584" s="16">
        <f t="shared" si="102"/>
        <v>3.9919206653904679E-3</v>
      </c>
      <c r="N584" s="14">
        <f t="shared" si="103"/>
        <v>-22.920364668236431</v>
      </c>
      <c r="O584" s="14">
        <f t="shared" si="105"/>
        <v>-32.940061865353783</v>
      </c>
      <c r="P584" s="14">
        <f t="shared" si="100"/>
        <v>62.69654631807073</v>
      </c>
      <c r="Q584" s="14">
        <f t="shared" si="104"/>
        <v>40.152515302307116</v>
      </c>
    </row>
    <row r="585" spans="1:17" s="3" customFormat="1" ht="27">
      <c r="A585" s="56" t="s">
        <v>2062</v>
      </c>
      <c r="B585" s="17" t="s">
        <v>881</v>
      </c>
      <c r="C585" s="18" t="s">
        <v>882</v>
      </c>
      <c r="D585" s="57">
        <v>127652</v>
      </c>
      <c r="E585" s="14">
        <f t="shared" si="108"/>
        <v>2.5483171228397566E-3</v>
      </c>
      <c r="F585" s="13">
        <v>76936</v>
      </c>
      <c r="G585" s="14">
        <f t="shared" si="106"/>
        <v>2.0555319290235545E-3</v>
      </c>
      <c r="H585" s="13">
        <v>31153</v>
      </c>
      <c r="I585" s="14">
        <f t="shared" si="97"/>
        <v>7.6707427905856117E-4</v>
      </c>
      <c r="J585" s="15">
        <v>85858</v>
      </c>
      <c r="K585" s="16">
        <f t="shared" si="107"/>
        <v>2.3857205736884783E-3</v>
      </c>
      <c r="L585" s="15">
        <v>40112</v>
      </c>
      <c r="M585" s="16">
        <f t="shared" si="102"/>
        <v>1.4782898504403044E-3</v>
      </c>
      <c r="N585" s="14">
        <f t="shared" si="103"/>
        <v>65.919725486118338</v>
      </c>
      <c r="O585" s="14">
        <f t="shared" si="105"/>
        <v>146.96176933200655</v>
      </c>
      <c r="P585" s="14">
        <f t="shared" si="100"/>
        <v>-63.715670059866291</v>
      </c>
      <c r="Q585" s="14">
        <f t="shared" si="104"/>
        <v>114.0456721180694</v>
      </c>
    </row>
    <row r="586" spans="1:17" s="3" customFormat="1" ht="27">
      <c r="A586" s="56" t="s">
        <v>2063</v>
      </c>
      <c r="B586" s="17" t="s">
        <v>646</v>
      </c>
      <c r="C586" s="18" t="s">
        <v>647</v>
      </c>
      <c r="D586" s="57">
        <v>126786</v>
      </c>
      <c r="E586" s="14">
        <f t="shared" si="108"/>
        <v>2.5310291631651786E-3</v>
      </c>
      <c r="F586" s="13">
        <v>132611</v>
      </c>
      <c r="G586" s="14">
        <f t="shared" si="106"/>
        <v>3.5430246521750879E-3</v>
      </c>
      <c r="H586" s="13">
        <v>330342</v>
      </c>
      <c r="I586" s="14">
        <f t="shared" si="97"/>
        <v>8.1339470193163808E-3</v>
      </c>
      <c r="J586" s="15">
        <v>130764</v>
      </c>
      <c r="K586" s="16">
        <f t="shared" si="107"/>
        <v>3.6335153986559224E-3</v>
      </c>
      <c r="L586" s="15">
        <v>126221</v>
      </c>
      <c r="M586" s="16">
        <f t="shared" si="102"/>
        <v>4.6517556644501811E-3</v>
      </c>
      <c r="N586" s="14">
        <f t="shared" si="103"/>
        <v>-4.3925466213210065</v>
      </c>
      <c r="O586" s="14">
        <f t="shared" si="105"/>
        <v>-59.856451798439195</v>
      </c>
      <c r="P586" s="14">
        <f t="shared" si="100"/>
        <v>152.62457557125813</v>
      </c>
      <c r="Q586" s="14">
        <f t="shared" si="104"/>
        <v>3.5992425982998077</v>
      </c>
    </row>
    <row r="587" spans="1:17" s="3" customFormat="1" ht="40.5">
      <c r="A587" s="56" t="s">
        <v>2064</v>
      </c>
      <c r="B587" s="58" t="s">
        <v>2065</v>
      </c>
      <c r="C587" s="12" t="s">
        <v>2066</v>
      </c>
      <c r="D587" s="57">
        <v>126365</v>
      </c>
      <c r="E587" s="14">
        <f t="shared" si="108"/>
        <v>2.5226247393510936E-3</v>
      </c>
      <c r="F587" s="13">
        <v>14173</v>
      </c>
      <c r="G587" s="14">
        <f t="shared" si="106"/>
        <v>3.7866608648813084E-4</v>
      </c>
      <c r="H587" s="13">
        <v>448</v>
      </c>
      <c r="I587" s="14">
        <f t="shared" si="97"/>
        <v>1.1031017141791653E-5</v>
      </c>
      <c r="J587" s="15"/>
      <c r="K587" s="16">
        <f t="shared" si="107"/>
        <v>2.7786817462420257E-8</v>
      </c>
      <c r="L587" s="15"/>
      <c r="M587" s="16"/>
      <c r="N587" s="14">
        <f t="shared" si="103"/>
        <v>791.58964227756996</v>
      </c>
      <c r="O587" s="14">
        <f t="shared" si="105"/>
        <v>3063.6160714285711</v>
      </c>
      <c r="P587" s="14"/>
      <c r="Q587" s="14"/>
    </row>
    <row r="588" spans="1:17" s="3" customFormat="1" ht="40.5">
      <c r="A588" s="56" t="s">
        <v>2067</v>
      </c>
      <c r="B588" s="17" t="s">
        <v>2068</v>
      </c>
      <c r="C588" s="18" t="s">
        <v>2069</v>
      </c>
      <c r="D588" s="57">
        <v>126274</v>
      </c>
      <c r="E588" s="14">
        <f t="shared" si="108"/>
        <v>2.5208081061751275E-3</v>
      </c>
      <c r="F588" s="13">
        <v>90655</v>
      </c>
      <c r="G588" s="14">
        <f t="shared" si="106"/>
        <v>2.422068303858146E-3</v>
      </c>
      <c r="H588" s="13">
        <v>77334</v>
      </c>
      <c r="I588" s="14">
        <f t="shared" si="97"/>
        <v>1.9041800884895441E-3</v>
      </c>
      <c r="J588" s="15">
        <v>66237</v>
      </c>
      <c r="K588" s="16">
        <f t="shared" si="107"/>
        <v>1.8405154282583305E-3</v>
      </c>
      <c r="L588" s="15">
        <v>84552</v>
      </c>
      <c r="M588" s="16">
        <f t="shared" ref="M588:M595" si="109">PRODUCT(L588,100,1/2713405628)</f>
        <v>3.1160840505192614E-3</v>
      </c>
      <c r="N588" s="14">
        <f t="shared" si="103"/>
        <v>39.290717555567809</v>
      </c>
      <c r="O588" s="14">
        <f t="shared" si="105"/>
        <v>17.225282540667752</v>
      </c>
      <c r="P588" s="14">
        <f t="shared" ref="P588:P595" si="110">PRODUCT(H588-J588,100,1/J588)</f>
        <v>16.753476153811313</v>
      </c>
      <c r="Q588" s="14">
        <f t="shared" ref="Q588:Q595" si="111">PRODUCT(J588-L588,100,1/L588)</f>
        <v>-21.661226227646893</v>
      </c>
    </row>
    <row r="589" spans="1:17" s="3" customFormat="1" ht="54">
      <c r="A589" s="56" t="s">
        <v>2070</v>
      </c>
      <c r="B589" s="17" t="s">
        <v>2071</v>
      </c>
      <c r="C589" s="18" t="s">
        <v>2072</v>
      </c>
      <c r="D589" s="57">
        <v>124855</v>
      </c>
      <c r="E589" s="14">
        <f t="shared" si="108"/>
        <v>2.4924806064312178E-3</v>
      </c>
      <c r="F589" s="13">
        <v>147726</v>
      </c>
      <c r="G589" s="14">
        <f t="shared" si="106"/>
        <v>3.946858554472985E-3</v>
      </c>
      <c r="H589" s="13">
        <v>239038</v>
      </c>
      <c r="I589" s="14">
        <f t="shared" si="97"/>
        <v>5.8857863293294496E-3</v>
      </c>
      <c r="J589" s="15">
        <v>229932</v>
      </c>
      <c r="K589" s="16">
        <f t="shared" si="107"/>
        <v>6.3890785127692145E-3</v>
      </c>
      <c r="L589" s="15">
        <v>336723</v>
      </c>
      <c r="M589" s="16">
        <f t="shared" si="109"/>
        <v>1.2409607930539754E-2</v>
      </c>
      <c r="N589" s="14">
        <f t="shared" si="103"/>
        <v>-15.482041076046194</v>
      </c>
      <c r="O589" s="14">
        <f t="shared" si="105"/>
        <v>-38.199784134740085</v>
      </c>
      <c r="P589" s="14">
        <f t="shared" si="110"/>
        <v>3.9603013064732182</v>
      </c>
      <c r="Q589" s="14">
        <f t="shared" si="111"/>
        <v>-31.71479227733181</v>
      </c>
    </row>
    <row r="590" spans="1:17" s="3" customFormat="1" ht="27">
      <c r="A590" s="56" t="s">
        <v>2073</v>
      </c>
      <c r="B590" s="17" t="s">
        <v>702</v>
      </c>
      <c r="C590" s="18" t="s">
        <v>703</v>
      </c>
      <c r="D590" s="57">
        <v>123463</v>
      </c>
      <c r="E590" s="14">
        <f t="shared" si="108"/>
        <v>2.4646921077395171E-3</v>
      </c>
      <c r="F590" s="13">
        <v>175446</v>
      </c>
      <c r="G590" s="14">
        <f t="shared" si="106"/>
        <v>4.6874656184291682E-3</v>
      </c>
      <c r="H590" s="13">
        <v>107193</v>
      </c>
      <c r="I590" s="14">
        <f t="shared" si="97"/>
        <v>2.6393924564287337E-3</v>
      </c>
      <c r="J590" s="15">
        <v>166340</v>
      </c>
      <c r="K590" s="16">
        <f t="shared" si="107"/>
        <v>4.6220592166989856E-3</v>
      </c>
      <c r="L590" s="15">
        <v>190593</v>
      </c>
      <c r="M590" s="16">
        <f t="shared" si="109"/>
        <v>7.0241248869407887E-3</v>
      </c>
      <c r="N590" s="14">
        <f t="shared" si="103"/>
        <v>-29.629059653682617</v>
      </c>
      <c r="O590" s="14">
        <f t="shared" si="105"/>
        <v>63.673001035515377</v>
      </c>
      <c r="P590" s="14">
        <f t="shared" si="110"/>
        <v>-35.557893471203563</v>
      </c>
      <c r="Q590" s="14">
        <f t="shared" si="111"/>
        <v>-12.725021380638323</v>
      </c>
    </row>
    <row r="591" spans="1:17" s="3" customFormat="1" ht="54">
      <c r="A591" s="56" t="s">
        <v>2074</v>
      </c>
      <c r="B591" s="17" t="s">
        <v>516</v>
      </c>
      <c r="C591" s="18" t="s">
        <v>517</v>
      </c>
      <c r="D591" s="57">
        <v>121359</v>
      </c>
      <c r="E591" s="14">
        <f t="shared" si="108"/>
        <v>2.4226899516710276E-3</v>
      </c>
      <c r="F591" s="13">
        <v>120166</v>
      </c>
      <c r="G591" s="14">
        <f t="shared" si="106"/>
        <v>3.2105262787647448E-3</v>
      </c>
      <c r="H591" s="13">
        <v>465193</v>
      </c>
      <c r="I591" s="14">
        <f t="shared" si="97"/>
        <v>1.1454357047414029E-2</v>
      </c>
      <c r="J591" s="15">
        <v>178232</v>
      </c>
      <c r="K591" s="16">
        <f t="shared" si="107"/>
        <v>4.9525000499620877E-3</v>
      </c>
      <c r="L591" s="15">
        <v>81550</v>
      </c>
      <c r="M591" s="16">
        <f t="shared" si="109"/>
        <v>3.005448177687645E-3</v>
      </c>
      <c r="N591" s="14">
        <f t="shared" si="103"/>
        <v>0.99279330259807275</v>
      </c>
      <c r="O591" s="14">
        <f t="shared" si="105"/>
        <v>-74.168570894230996</v>
      </c>
      <c r="P591" s="14">
        <f t="shared" si="110"/>
        <v>161.00419677723417</v>
      </c>
      <c r="Q591" s="14">
        <f t="shared" si="111"/>
        <v>118.55548743102391</v>
      </c>
    </row>
    <row r="592" spans="1:17" s="3" customFormat="1" ht="27">
      <c r="A592" s="56" t="s">
        <v>2075</v>
      </c>
      <c r="B592" s="17" t="s">
        <v>82</v>
      </c>
      <c r="C592" s="18" t="s">
        <v>83</v>
      </c>
      <c r="D592" s="57">
        <v>121262</v>
      </c>
      <c r="E592" s="14">
        <f t="shared" si="108"/>
        <v>2.4207535404834591E-3</v>
      </c>
      <c r="F592" s="13">
        <v>77305</v>
      </c>
      <c r="G592" s="14">
        <f t="shared" si="106"/>
        <v>2.0653906594203736E-3</v>
      </c>
      <c r="H592" s="13">
        <v>41304</v>
      </c>
      <c r="I592" s="14">
        <f t="shared" si="97"/>
        <v>1.0170203839833985E-3</v>
      </c>
      <c r="J592" s="15">
        <v>281543</v>
      </c>
      <c r="K592" s="16">
        <f t="shared" si="107"/>
        <v>7.8231839488221867E-3</v>
      </c>
      <c r="L592" s="15">
        <v>19019</v>
      </c>
      <c r="M592" s="16">
        <f t="shared" si="109"/>
        <v>7.0092727028131605E-4</v>
      </c>
      <c r="N592" s="14">
        <f t="shared" si="103"/>
        <v>56.861781256063644</v>
      </c>
      <c r="O592" s="14">
        <f t="shared" si="105"/>
        <v>87.161049777261283</v>
      </c>
      <c r="P592" s="14">
        <f t="shared" si="110"/>
        <v>-85.329416820876389</v>
      </c>
      <c r="Q592" s="14">
        <f t="shared" si="111"/>
        <v>1380.324938219675</v>
      </c>
    </row>
    <row r="593" spans="1:17" s="3" customFormat="1" ht="40.5">
      <c r="A593" s="56" t="s">
        <v>2076</v>
      </c>
      <c r="B593" s="17" t="s">
        <v>2077</v>
      </c>
      <c r="C593" s="18" t="s">
        <v>2078</v>
      </c>
      <c r="D593" s="57">
        <v>121165</v>
      </c>
      <c r="E593" s="14">
        <f t="shared" si="108"/>
        <v>2.418817129295891E-3</v>
      </c>
      <c r="F593" s="13">
        <v>85796</v>
      </c>
      <c r="G593" s="14">
        <f t="shared" si="106"/>
        <v>2.2922483282534168E-3</v>
      </c>
      <c r="H593" s="13">
        <v>69986</v>
      </c>
      <c r="I593" s="14">
        <f t="shared" si="97"/>
        <v>1.7232517091192649E-3</v>
      </c>
      <c r="J593" s="15">
        <v>87353</v>
      </c>
      <c r="K593" s="16">
        <f t="shared" si="107"/>
        <v>2.4272618657947965E-3</v>
      </c>
      <c r="L593" s="15">
        <v>76866</v>
      </c>
      <c r="M593" s="16">
        <f t="shared" si="109"/>
        <v>2.8328237845020054E-3</v>
      </c>
      <c r="N593" s="14">
        <f t="shared" si="103"/>
        <v>41.224532612242996</v>
      </c>
      <c r="O593" s="14">
        <f t="shared" si="105"/>
        <v>22.590232332180722</v>
      </c>
      <c r="P593" s="14">
        <f t="shared" si="110"/>
        <v>-19.881400753265488</v>
      </c>
      <c r="Q593" s="14">
        <f t="shared" si="111"/>
        <v>13.643223271667576</v>
      </c>
    </row>
    <row r="594" spans="1:17" s="3" customFormat="1" ht="54">
      <c r="A594" s="56" t="s">
        <v>2079</v>
      </c>
      <c r="B594" s="17" t="s">
        <v>2080</v>
      </c>
      <c r="C594" s="18" t="s">
        <v>2081</v>
      </c>
      <c r="D594" s="57">
        <v>121095</v>
      </c>
      <c r="E594" s="14">
        <f t="shared" si="108"/>
        <v>2.4174197191605324E-3</v>
      </c>
      <c r="F594" s="13">
        <v>136777</v>
      </c>
      <c r="G594" s="14">
        <f t="shared" si="106"/>
        <v>3.6543294511809125E-3</v>
      </c>
      <c r="H594" s="13">
        <v>95511</v>
      </c>
      <c r="I594" s="14">
        <f t="shared" si="97"/>
        <v>2.3517488353340683E-3</v>
      </c>
      <c r="J594" s="15">
        <v>92616</v>
      </c>
      <c r="K594" s="16">
        <f t="shared" si="107"/>
        <v>2.5735038860995145E-3</v>
      </c>
      <c r="L594" s="15">
        <v>87836</v>
      </c>
      <c r="M594" s="16">
        <f t="shared" si="109"/>
        <v>3.2371127668347271E-3</v>
      </c>
      <c r="N594" s="14">
        <f t="shared" si="103"/>
        <v>-11.465377950971289</v>
      </c>
      <c r="O594" s="14">
        <f t="shared" si="105"/>
        <v>43.205494655065912</v>
      </c>
      <c r="P594" s="14">
        <f t="shared" si="110"/>
        <v>3.125809795283752</v>
      </c>
      <c r="Q594" s="14">
        <f t="shared" si="111"/>
        <v>5.441960016394189</v>
      </c>
    </row>
    <row r="595" spans="1:17" s="3" customFormat="1">
      <c r="A595" s="56" t="s">
        <v>2082</v>
      </c>
      <c r="B595" s="17" t="s">
        <v>979</v>
      </c>
      <c r="C595" s="18" t="s">
        <v>980</v>
      </c>
      <c r="D595" s="57">
        <v>119203</v>
      </c>
      <c r="E595" s="14">
        <f t="shared" si="108"/>
        <v>2.3796497195019859E-3</v>
      </c>
      <c r="F595" s="13">
        <v>57388</v>
      </c>
      <c r="G595" s="14">
        <f t="shared" si="106"/>
        <v>1.5332596748310768E-3</v>
      </c>
      <c r="H595" s="13">
        <v>64004</v>
      </c>
      <c r="I595" s="14">
        <f t="shared" si="97"/>
        <v>1.5759580829090023E-3</v>
      </c>
      <c r="J595" s="15">
        <v>89624</v>
      </c>
      <c r="K595" s="16">
        <f t="shared" si="107"/>
        <v>2.4903657282519531E-3</v>
      </c>
      <c r="L595" s="15">
        <v>63513</v>
      </c>
      <c r="M595" s="16">
        <f t="shared" si="109"/>
        <v>2.3407115893252653E-3</v>
      </c>
      <c r="N595" s="14">
        <f t="shared" si="103"/>
        <v>107.71415626960341</v>
      </c>
      <c r="O595" s="14">
        <f t="shared" si="105"/>
        <v>-10.336853946628336</v>
      </c>
      <c r="P595" s="14">
        <f t="shared" si="110"/>
        <v>-28.586093010800678</v>
      </c>
      <c r="Q595" s="14">
        <f t="shared" si="111"/>
        <v>41.111268559192602</v>
      </c>
    </row>
    <row r="596" spans="1:17" s="3" customFormat="1" ht="54">
      <c r="A596" s="56" t="s">
        <v>2083</v>
      </c>
      <c r="B596" s="58" t="s">
        <v>2084</v>
      </c>
      <c r="C596" s="12" t="s">
        <v>2085</v>
      </c>
      <c r="D596" s="57">
        <v>118725</v>
      </c>
      <c r="E596" s="14">
        <f t="shared" si="108"/>
        <v>2.3701074045776806E-3</v>
      </c>
      <c r="F596" s="13">
        <v>152953</v>
      </c>
      <c r="G596" s="14">
        <f t="shared" si="106"/>
        <v>4.086510543047984E-3</v>
      </c>
      <c r="H596" s="13">
        <v>78276</v>
      </c>
      <c r="I596" s="14">
        <f t="shared" si="97"/>
        <v>1.9273747718546507E-3</v>
      </c>
      <c r="J596" s="15"/>
      <c r="K596" s="16">
        <f t="shared" si="107"/>
        <v>2.7786817462420257E-8</v>
      </c>
      <c r="L596" s="15"/>
      <c r="M596" s="16"/>
      <c r="N596" s="14">
        <f t="shared" si="103"/>
        <v>-22.378116153328147</v>
      </c>
      <c r="O596" s="14">
        <f t="shared" si="105"/>
        <v>95.402166692217278</v>
      </c>
      <c r="P596" s="14"/>
      <c r="Q596" s="14"/>
    </row>
    <row r="597" spans="1:17" s="3" customFormat="1" ht="27">
      <c r="A597" s="56" t="s">
        <v>2086</v>
      </c>
      <c r="B597" s="17" t="s">
        <v>2087</v>
      </c>
      <c r="C597" s="18" t="s">
        <v>2088</v>
      </c>
      <c r="D597" s="57">
        <v>117311</v>
      </c>
      <c r="E597" s="14">
        <f t="shared" si="108"/>
        <v>2.341879719843439E-3</v>
      </c>
      <c r="F597" s="13">
        <v>143443</v>
      </c>
      <c r="G597" s="14">
        <f t="shared" si="106"/>
        <v>3.8324278165608517E-3</v>
      </c>
      <c r="H597" s="13">
        <v>298086</v>
      </c>
      <c r="I597" s="14">
        <f t="shared" si="97"/>
        <v>7.3397137851073813E-3</v>
      </c>
      <c r="J597" s="15">
        <v>262757</v>
      </c>
      <c r="K597" s="16">
        <f t="shared" si="107"/>
        <v>7.3011807959731598E-3</v>
      </c>
      <c r="L597" s="15">
        <v>66069</v>
      </c>
      <c r="M597" s="16">
        <f t="shared" ref="M597:M604" si="112">PRODUCT(L597,100,1/2713405628)</f>
        <v>2.4349105536682408E-3</v>
      </c>
      <c r="N597" s="14">
        <f t="shared" si="103"/>
        <v>-18.21768925635967</v>
      </c>
      <c r="O597" s="14">
        <f t="shared" si="105"/>
        <v>-51.878652469421574</v>
      </c>
      <c r="P597" s="14">
        <f t="shared" ref="P597:P624" si="113">PRODUCT(H597-J597,100,1/J597)</f>
        <v>13.445502879086</v>
      </c>
      <c r="Q597" s="14">
        <f t="shared" ref="Q597:Q604" si="114">PRODUCT(J597-L597,100,1/L597)</f>
        <v>297.70088846508952</v>
      </c>
    </row>
    <row r="598" spans="1:17" s="3" customFormat="1">
      <c r="A598" s="56" t="s">
        <v>2089</v>
      </c>
      <c r="B598" s="17" t="s">
        <v>2090</v>
      </c>
      <c r="C598" s="18" t="s">
        <v>2091</v>
      </c>
      <c r="D598" s="57">
        <v>117137</v>
      </c>
      <c r="E598" s="14">
        <f t="shared" si="108"/>
        <v>2.3384061575069766E-3</v>
      </c>
      <c r="F598" s="13">
        <v>127402</v>
      </c>
      <c r="G598" s="14">
        <f t="shared" si="106"/>
        <v>3.4038535772779824E-3</v>
      </c>
      <c r="H598" s="13">
        <v>101958</v>
      </c>
      <c r="I598" s="14">
        <f t="shared" si="97"/>
        <v>2.5104920663901638E-3</v>
      </c>
      <c r="J598" s="15">
        <v>58253</v>
      </c>
      <c r="K598" s="16">
        <f t="shared" si="107"/>
        <v>1.6186654776383673E-3</v>
      </c>
      <c r="L598" s="15">
        <v>30378</v>
      </c>
      <c r="M598" s="16">
        <f t="shared" si="112"/>
        <v>1.1195524799729648E-3</v>
      </c>
      <c r="N598" s="14">
        <f t="shared" si="103"/>
        <v>-8.0571733567761896</v>
      </c>
      <c r="O598" s="14">
        <f t="shared" si="105"/>
        <v>24.955373781360954</v>
      </c>
      <c r="P598" s="14">
        <f t="shared" si="113"/>
        <v>75.026178909240727</v>
      </c>
      <c r="Q598" s="14">
        <f t="shared" si="114"/>
        <v>91.760484561195597</v>
      </c>
    </row>
    <row r="599" spans="1:17" s="3" customFormat="1" ht="40.5">
      <c r="A599" s="56" t="s">
        <v>2092</v>
      </c>
      <c r="B599" s="17" t="s">
        <v>791</v>
      </c>
      <c r="C599" s="18" t="s">
        <v>792</v>
      </c>
      <c r="D599" s="57">
        <v>113738</v>
      </c>
      <c r="E599" s="14">
        <f t="shared" si="108"/>
        <v>2.2705519139343544E-3</v>
      </c>
      <c r="F599" s="13">
        <v>113226</v>
      </c>
      <c r="G599" s="14">
        <f t="shared" si="106"/>
        <v>3.0251073385102029E-3</v>
      </c>
      <c r="H599" s="13">
        <v>188834</v>
      </c>
      <c r="I599" s="14">
        <f t="shared" si="97"/>
        <v>4.6496229708774218E-3</v>
      </c>
      <c r="J599" s="15">
        <v>127179</v>
      </c>
      <c r="K599" s="16">
        <f t="shared" si="107"/>
        <v>3.5338996580531459E-3</v>
      </c>
      <c r="L599" s="15">
        <v>249560</v>
      </c>
      <c r="M599" s="16">
        <f t="shared" si="112"/>
        <v>9.197297942657617E-3</v>
      </c>
      <c r="N599" s="14">
        <f t="shared" si="103"/>
        <v>0.45219295921431468</v>
      </c>
      <c r="O599" s="14">
        <f t="shared" si="105"/>
        <v>-40.039399684378878</v>
      </c>
      <c r="P599" s="14">
        <f t="shared" si="113"/>
        <v>48.478915544232926</v>
      </c>
      <c r="Q599" s="14">
        <f t="shared" si="114"/>
        <v>-49.038708126302289</v>
      </c>
    </row>
    <row r="600" spans="1:17" s="3" customFormat="1" ht="54">
      <c r="A600" s="56" t="s">
        <v>2093</v>
      </c>
      <c r="B600" s="17" t="s">
        <v>498</v>
      </c>
      <c r="C600" s="18" t="s">
        <v>499</v>
      </c>
      <c r="D600" s="57">
        <v>113650</v>
      </c>
      <c r="E600" s="14">
        <f t="shared" si="108"/>
        <v>2.2687951697641894E-3</v>
      </c>
      <c r="F600" s="13">
        <v>103756</v>
      </c>
      <c r="G600" s="14">
        <f t="shared" si="106"/>
        <v>2.7720933090850564E-3</v>
      </c>
      <c r="H600" s="13">
        <v>92655</v>
      </c>
      <c r="I600" s="14">
        <f t="shared" si="97"/>
        <v>2.2814261010551465E-3</v>
      </c>
      <c r="J600" s="15">
        <v>126056</v>
      </c>
      <c r="K600" s="16">
        <f t="shared" si="107"/>
        <v>3.502695062042848E-3</v>
      </c>
      <c r="L600" s="15">
        <v>163378</v>
      </c>
      <c r="M600" s="16">
        <f t="shared" si="112"/>
        <v>6.0211417826395103E-3</v>
      </c>
      <c r="N600" s="14">
        <f t="shared" si="103"/>
        <v>9.5358340722464252</v>
      </c>
      <c r="O600" s="14">
        <f t="shared" si="105"/>
        <v>11.981004802762937</v>
      </c>
      <c r="P600" s="14">
        <f t="shared" si="113"/>
        <v>-26.496953734848006</v>
      </c>
      <c r="Q600" s="14">
        <f t="shared" si="114"/>
        <v>-22.843956958709249</v>
      </c>
    </row>
    <row r="601" spans="1:17" s="3" customFormat="1" ht="40.5">
      <c r="A601" s="56" t="s">
        <v>2094</v>
      </c>
      <c r="B601" s="17" t="s">
        <v>2095</v>
      </c>
      <c r="C601" s="18" t="s">
        <v>2096</v>
      </c>
      <c r="D601" s="57">
        <v>113326</v>
      </c>
      <c r="E601" s="14">
        <f t="shared" si="108"/>
        <v>2.2623271571376728E-3</v>
      </c>
      <c r="F601" s="13">
        <v>149574</v>
      </c>
      <c r="G601" s="14">
        <f t="shared" si="106"/>
        <v>3.996232358736731E-3</v>
      </c>
      <c r="H601" s="13">
        <v>122618</v>
      </c>
      <c r="I601" s="14">
        <f t="shared" si="97"/>
        <v>3.0191992408308238E-3</v>
      </c>
      <c r="J601" s="15">
        <v>99497</v>
      </c>
      <c r="K601" s="16">
        <f t="shared" si="107"/>
        <v>2.7647049770584283E-3</v>
      </c>
      <c r="L601" s="15">
        <v>63329</v>
      </c>
      <c r="M601" s="16">
        <f t="shared" si="112"/>
        <v>2.3339304432223283E-3</v>
      </c>
      <c r="N601" s="14">
        <f t="shared" si="103"/>
        <v>-24.234158343027531</v>
      </c>
      <c r="O601" s="14">
        <f t="shared" si="105"/>
        <v>21.983721802671713</v>
      </c>
      <c r="P601" s="14">
        <f t="shared" si="113"/>
        <v>23.237886569444306</v>
      </c>
      <c r="Q601" s="14">
        <f t="shared" si="114"/>
        <v>57.111276034676052</v>
      </c>
    </row>
    <row r="602" spans="1:17" s="3" customFormat="1" ht="54">
      <c r="A602" s="56" t="s">
        <v>2097</v>
      </c>
      <c r="B602" s="17" t="s">
        <v>739</v>
      </c>
      <c r="C602" s="18" t="s">
        <v>740</v>
      </c>
      <c r="D602" s="57">
        <v>105722</v>
      </c>
      <c r="E602" s="14">
        <f t="shared" si="108"/>
        <v>2.1105284904338727E-3</v>
      </c>
      <c r="F602" s="13">
        <v>87333</v>
      </c>
      <c r="G602" s="14">
        <f t="shared" si="106"/>
        <v>2.3333130128602225E-3</v>
      </c>
      <c r="H602" s="13">
        <v>106653</v>
      </c>
      <c r="I602" s="14">
        <f t="shared" si="97"/>
        <v>2.6260961411238956E-3</v>
      </c>
      <c r="J602" s="15">
        <v>995453</v>
      </c>
      <c r="K602" s="16">
        <f t="shared" si="107"/>
        <v>2.7660470803418633E-2</v>
      </c>
      <c r="L602" s="15">
        <v>2737573</v>
      </c>
      <c r="M602" s="16">
        <f t="shared" si="112"/>
        <v>0.10089066565465235</v>
      </c>
      <c r="N602" s="14">
        <f t="shared" si="103"/>
        <v>21.056187237355868</v>
      </c>
      <c r="O602" s="14">
        <f t="shared" si="105"/>
        <v>-18.114820961435687</v>
      </c>
      <c r="P602" s="14">
        <f t="shared" si="113"/>
        <v>-89.285983366366864</v>
      </c>
      <c r="Q602" s="14">
        <f t="shared" si="114"/>
        <v>-63.637389760930581</v>
      </c>
    </row>
    <row r="603" spans="1:17" s="3" customFormat="1" ht="27">
      <c r="A603" s="56" t="s">
        <v>2098</v>
      </c>
      <c r="B603" s="17" t="s">
        <v>821</v>
      </c>
      <c r="C603" s="18" t="s">
        <v>822</v>
      </c>
      <c r="D603" s="57">
        <v>105644</v>
      </c>
      <c r="E603" s="14">
        <f t="shared" si="108"/>
        <v>2.1089713762830449E-3</v>
      </c>
      <c r="F603" s="13">
        <v>1030348</v>
      </c>
      <c r="G603" s="14">
        <f t="shared" si="106"/>
        <v>2.7528247010574519E-2</v>
      </c>
      <c r="H603" s="13">
        <v>1228629</v>
      </c>
      <c r="I603" s="14">
        <f t="shared" si="97"/>
        <v>3.0252293660496289E-2</v>
      </c>
      <c r="J603" s="15">
        <v>695586</v>
      </c>
      <c r="K603" s="16">
        <f t="shared" si="107"/>
        <v>1.9328121211415056E-2</v>
      </c>
      <c r="L603" s="15">
        <v>853743</v>
      </c>
      <c r="M603" s="16">
        <f t="shared" si="112"/>
        <v>3.1463891398695071E-2</v>
      </c>
      <c r="N603" s="14">
        <f t="shared" si="103"/>
        <v>-89.746765170602558</v>
      </c>
      <c r="O603" s="14">
        <f t="shared" si="105"/>
        <v>-16.138394910098981</v>
      </c>
      <c r="P603" s="14">
        <f t="shared" si="113"/>
        <v>76.632220890012164</v>
      </c>
      <c r="Q603" s="14">
        <f t="shared" si="114"/>
        <v>-18.525129927858853</v>
      </c>
    </row>
    <row r="604" spans="1:17" s="3" customFormat="1" ht="54">
      <c r="A604" s="56" t="s">
        <v>2099</v>
      </c>
      <c r="B604" s="17" t="s">
        <v>2100</v>
      </c>
      <c r="C604" s="18" t="s">
        <v>2101</v>
      </c>
      <c r="D604" s="57">
        <v>101925</v>
      </c>
      <c r="E604" s="14">
        <f t="shared" si="108"/>
        <v>2.0347289720916411E-3</v>
      </c>
      <c r="F604" s="13">
        <v>46317</v>
      </c>
      <c r="G604" s="14">
        <f t="shared" si="106"/>
        <v>1.2374710454999475E-3</v>
      </c>
      <c r="H604" s="13">
        <v>62480</v>
      </c>
      <c r="I604" s="14">
        <f t="shared" si="97"/>
        <v>1.5384329263820147E-3</v>
      </c>
      <c r="J604" s="15">
        <v>57019</v>
      </c>
      <c r="K604" s="16">
        <f t="shared" si="107"/>
        <v>1.5843765448897407E-3</v>
      </c>
      <c r="L604" s="15">
        <v>134221</v>
      </c>
      <c r="M604" s="16">
        <f t="shared" si="112"/>
        <v>4.9465881037083189E-3</v>
      </c>
      <c r="N604" s="14">
        <f t="shared" si="103"/>
        <v>120.05958935164195</v>
      </c>
      <c r="O604" s="14">
        <f t="shared" si="105"/>
        <v>-25.869078104993594</v>
      </c>
      <c r="P604" s="14">
        <f t="shared" si="113"/>
        <v>9.5775092513021978</v>
      </c>
      <c r="Q604" s="14">
        <f t="shared" si="114"/>
        <v>-57.518570119429896</v>
      </c>
    </row>
    <row r="605" spans="1:17" s="3" customFormat="1" ht="27">
      <c r="A605" s="56" t="s">
        <v>2102</v>
      </c>
      <c r="B605" s="17" t="s">
        <v>572</v>
      </c>
      <c r="C605" s="18" t="s">
        <v>573</v>
      </c>
      <c r="D605" s="57">
        <v>99458</v>
      </c>
      <c r="E605" s="14">
        <f t="shared" si="108"/>
        <v>1.9854802463212208E-3</v>
      </c>
      <c r="F605" s="13">
        <v>9278</v>
      </c>
      <c r="G605" s="14">
        <f t="shared" si="106"/>
        <v>2.4788428352761434E-4</v>
      </c>
      <c r="H605" s="13">
        <v>83855</v>
      </c>
      <c r="I605" s="14">
        <f t="shared" si="97"/>
        <v>2.0647454071985247E-3</v>
      </c>
      <c r="J605" s="15">
        <v>18120</v>
      </c>
      <c r="K605" s="16">
        <f t="shared" si="107"/>
        <v>5.034971324190551E-4</v>
      </c>
      <c r="L605" s="30"/>
      <c r="M605" s="16"/>
      <c r="N605" s="14">
        <f t="shared" si="103"/>
        <v>971.97671912050009</v>
      </c>
      <c r="O605" s="14">
        <f t="shared" si="105"/>
        <v>-88.935662751177631</v>
      </c>
      <c r="P605" s="14">
        <f t="shared" si="113"/>
        <v>362.77593818984548</v>
      </c>
      <c r="Q605" s="14"/>
    </row>
    <row r="606" spans="1:17" s="3" customFormat="1" ht="40.5">
      <c r="A606" s="56" t="s">
        <v>2103</v>
      </c>
      <c r="B606" s="17" t="s">
        <v>2104</v>
      </c>
      <c r="C606" s="18" t="s">
        <v>2105</v>
      </c>
      <c r="D606" s="57">
        <v>99204</v>
      </c>
      <c r="E606" s="14">
        <f t="shared" si="108"/>
        <v>1.9804096438300629E-3</v>
      </c>
      <c r="F606" s="13">
        <v>38957</v>
      </c>
      <c r="G606" s="14">
        <f t="shared" si="106"/>
        <v>1.040830786094554E-3</v>
      </c>
      <c r="H606" s="13">
        <v>82723</v>
      </c>
      <c r="I606" s="14">
        <f t="shared" si="97"/>
        <v>2.0368723906706047E-3</v>
      </c>
      <c r="J606" s="15">
        <v>74279</v>
      </c>
      <c r="K606" s="16">
        <f t="shared" si="107"/>
        <v>2.0639770142911141E-3</v>
      </c>
      <c r="L606" s="15">
        <v>89625</v>
      </c>
      <c r="M606" s="16">
        <f t="shared" ref="M606:M611" si="115">PRODUCT(L606,100,1/2713405628)</f>
        <v>3.303044671063828E-3</v>
      </c>
      <c r="N606" s="14">
        <f t="shared" si="103"/>
        <v>154.64999871653362</v>
      </c>
      <c r="O606" s="14">
        <f t="shared" si="105"/>
        <v>-52.906688587212749</v>
      </c>
      <c r="P606" s="14">
        <f t="shared" si="113"/>
        <v>11.367950564762584</v>
      </c>
      <c r="Q606" s="14">
        <f t="shared" ref="Q606:Q611" si="116">PRODUCT(J606-L606,100,1/L606)</f>
        <v>-17.122454672245468</v>
      </c>
    </row>
    <row r="607" spans="1:17" s="3" customFormat="1">
      <c r="A607" s="56" t="s">
        <v>2106</v>
      </c>
      <c r="B607" s="17" t="s">
        <v>230</v>
      </c>
      <c r="C607" s="18" t="s">
        <v>231</v>
      </c>
      <c r="D607" s="57">
        <v>97254</v>
      </c>
      <c r="E607" s="14">
        <f t="shared" si="108"/>
        <v>1.941481790059362E-3</v>
      </c>
      <c r="F607" s="13">
        <v>914022</v>
      </c>
      <c r="G607" s="14">
        <f t="shared" si="106"/>
        <v>2.4420315649760414E-2</v>
      </c>
      <c r="H607" s="13">
        <v>746645</v>
      </c>
      <c r="I607" s="14">
        <f t="shared" si="97"/>
        <v>1.8384495075520153E-2</v>
      </c>
      <c r="J607" s="15">
        <v>1079211</v>
      </c>
      <c r="K607" s="16">
        <f t="shared" si="107"/>
        <v>2.998783906043603E-2</v>
      </c>
      <c r="L607" s="15">
        <v>613012</v>
      </c>
      <c r="M607" s="16">
        <f t="shared" si="115"/>
        <v>2.2591977906813717E-2</v>
      </c>
      <c r="N607" s="14">
        <f t="shared" si="103"/>
        <v>-89.35977471001793</v>
      </c>
      <c r="O607" s="14">
        <f t="shared" si="105"/>
        <v>22.417212999484359</v>
      </c>
      <c r="P607" s="14">
        <f t="shared" si="113"/>
        <v>-30.815660700270847</v>
      </c>
      <c r="Q607" s="14">
        <f t="shared" si="116"/>
        <v>76.050550397055858</v>
      </c>
    </row>
    <row r="608" spans="1:17" s="3" customFormat="1">
      <c r="A608" s="56" t="s">
        <v>2107</v>
      </c>
      <c r="B608" s="17" t="s">
        <v>2108</v>
      </c>
      <c r="C608" s="18" t="s">
        <v>2109</v>
      </c>
      <c r="D608" s="57">
        <v>97095</v>
      </c>
      <c r="E608" s="14">
        <f t="shared" si="108"/>
        <v>1.9383076727519048E-3</v>
      </c>
      <c r="F608" s="13">
        <v>89171</v>
      </c>
      <c r="G608" s="14">
        <f t="shared" si="106"/>
        <v>2.3824196428584715E-3</v>
      </c>
      <c r="H608" s="13">
        <v>169511</v>
      </c>
      <c r="I608" s="14">
        <f t="shared" si="97"/>
        <v>4.1738364882192968E-3</v>
      </c>
      <c r="J608" s="15">
        <v>52398</v>
      </c>
      <c r="K608" s="16">
        <f t="shared" si="107"/>
        <v>1.4559736613958965E-3</v>
      </c>
      <c r="L608" s="15">
        <v>103275</v>
      </c>
      <c r="M608" s="16">
        <f t="shared" si="115"/>
        <v>3.8061025205480261E-3</v>
      </c>
      <c r="N608" s="14">
        <f t="shared" si="103"/>
        <v>8.8862971145327521</v>
      </c>
      <c r="O608" s="14">
        <f t="shared" si="105"/>
        <v>-47.395154296771295</v>
      </c>
      <c r="P608" s="14">
        <f t="shared" si="113"/>
        <v>223.50662239016754</v>
      </c>
      <c r="Q608" s="14">
        <f t="shared" si="116"/>
        <v>-49.26361655773421</v>
      </c>
    </row>
    <row r="609" spans="1:17" s="3" customFormat="1">
      <c r="A609" s="56" t="s">
        <v>2110</v>
      </c>
      <c r="B609" s="17" t="s">
        <v>2111</v>
      </c>
      <c r="C609" s="18" t="s">
        <v>2112</v>
      </c>
      <c r="D609" s="57">
        <v>96797</v>
      </c>
      <c r="E609" s="14">
        <f t="shared" si="108"/>
        <v>1.9323586981756643E-3</v>
      </c>
      <c r="F609" s="13">
        <v>144669</v>
      </c>
      <c r="G609" s="14">
        <f t="shared" si="106"/>
        <v>3.8651833815107174E-3</v>
      </c>
      <c r="H609" s="13">
        <v>406146</v>
      </c>
      <c r="I609" s="14">
        <f t="shared" si="97"/>
        <v>1.0000454214442216E-2</v>
      </c>
      <c r="J609" s="15">
        <v>473113</v>
      </c>
      <c r="K609" s="16">
        <f t="shared" si="107"/>
        <v>1.3146304570098036E-2</v>
      </c>
      <c r="L609" s="15">
        <v>545745</v>
      </c>
      <c r="M609" s="16">
        <f t="shared" si="115"/>
        <v>2.0112916195366572E-2</v>
      </c>
      <c r="N609" s="14">
        <f t="shared" si="103"/>
        <v>-33.090710518493943</v>
      </c>
      <c r="O609" s="14">
        <f t="shared" si="105"/>
        <v>-64.380050523703289</v>
      </c>
      <c r="P609" s="14">
        <f t="shared" si="113"/>
        <v>-14.154546588235791</v>
      </c>
      <c r="Q609" s="14">
        <f t="shared" si="116"/>
        <v>-13.308779741454343</v>
      </c>
    </row>
    <row r="610" spans="1:17" s="3" customFormat="1">
      <c r="A610" s="56" t="s">
        <v>2113</v>
      </c>
      <c r="B610" s="17" t="s">
        <v>2114</v>
      </c>
      <c r="C610" s="18" t="s">
        <v>2115</v>
      </c>
      <c r="D610" s="57">
        <v>96509</v>
      </c>
      <c r="E610" s="14">
        <f t="shared" si="108"/>
        <v>1.9266093536187607E-3</v>
      </c>
      <c r="F610" s="13">
        <v>87638</v>
      </c>
      <c r="G610" s="14">
        <f t="shared" si="106"/>
        <v>2.3414618279578641E-3</v>
      </c>
      <c r="H610" s="13">
        <v>107376</v>
      </c>
      <c r="I610" s="14">
        <f t="shared" si="97"/>
        <v>2.6438984299487068E-3</v>
      </c>
      <c r="J610" s="15">
        <v>163954</v>
      </c>
      <c r="K610" s="16">
        <f t="shared" si="107"/>
        <v>4.5557598702336511E-3</v>
      </c>
      <c r="L610" s="15">
        <v>196771</v>
      </c>
      <c r="M610" s="16">
        <f t="shared" si="115"/>
        <v>7.2518092381578863E-3</v>
      </c>
      <c r="N610" s="14">
        <f t="shared" si="103"/>
        <v>10.122321367443346</v>
      </c>
      <c r="O610" s="14">
        <f t="shared" si="105"/>
        <v>-18.382133810162422</v>
      </c>
      <c r="P610" s="14">
        <f t="shared" si="113"/>
        <v>-34.508459689913025</v>
      </c>
      <c r="Q610" s="14">
        <f t="shared" si="116"/>
        <v>-16.677762475161483</v>
      </c>
    </row>
    <row r="611" spans="1:17" s="3" customFormat="1" ht="13.9" customHeight="1">
      <c r="A611" s="56" t="s">
        <v>2116</v>
      </c>
      <c r="B611" s="17" t="s">
        <v>2117</v>
      </c>
      <c r="C611" s="18" t="s">
        <v>2118</v>
      </c>
      <c r="D611" s="57">
        <v>96489</v>
      </c>
      <c r="E611" s="14">
        <f t="shared" si="108"/>
        <v>1.9262100935800869E-3</v>
      </c>
      <c r="F611" s="13">
        <v>127719</v>
      </c>
      <c r="G611" s="14">
        <f t="shared" si="106"/>
        <v>3.4123230014942202E-3</v>
      </c>
      <c r="H611" s="13">
        <v>209161</v>
      </c>
      <c r="I611" s="14">
        <f t="shared" si="97"/>
        <v>5.1501307508800987E-3</v>
      </c>
      <c r="J611" s="15">
        <v>131479</v>
      </c>
      <c r="K611" s="16">
        <f t="shared" si="107"/>
        <v>3.6533829731415532E-3</v>
      </c>
      <c r="L611" s="15">
        <v>212977</v>
      </c>
      <c r="M611" s="16">
        <f t="shared" si="115"/>
        <v>7.8490660519850586E-3</v>
      </c>
      <c r="N611" s="14">
        <f t="shared" si="103"/>
        <v>-24.45211753928546</v>
      </c>
      <c r="O611" s="14">
        <f t="shared" si="105"/>
        <v>-38.937469222273748</v>
      </c>
      <c r="P611" s="14">
        <f t="shared" si="113"/>
        <v>59.083199598414957</v>
      </c>
      <c r="Q611" s="14">
        <f t="shared" si="116"/>
        <v>-38.266103851589605</v>
      </c>
    </row>
    <row r="612" spans="1:17" s="3" customFormat="1" ht="54">
      <c r="A612" s="56" t="s">
        <v>2119</v>
      </c>
      <c r="B612" s="17" t="s">
        <v>472</v>
      </c>
      <c r="C612" s="18" t="s">
        <v>473</v>
      </c>
      <c r="D612" s="57">
        <v>94276</v>
      </c>
      <c r="E612" s="14">
        <f t="shared" si="108"/>
        <v>1.8820319703008247E-3</v>
      </c>
      <c r="F612" s="13">
        <v>48004</v>
      </c>
      <c r="G612" s="14">
        <f t="shared" si="106"/>
        <v>1.2825433440892002E-3</v>
      </c>
      <c r="H612" s="13"/>
      <c r="I612" s="14">
        <f t="shared" si="97"/>
        <v>2.4622806120070655E-8</v>
      </c>
      <c r="J612" s="15">
        <v>25284</v>
      </c>
      <c r="K612" s="16">
        <f t="shared" si="107"/>
        <v>7.025618927198338E-4</v>
      </c>
      <c r="L612" s="30"/>
      <c r="M612" s="16"/>
      <c r="N612" s="14">
        <f t="shared" si="103"/>
        <v>96.39196733605533</v>
      </c>
      <c r="O612" s="14"/>
      <c r="P612" s="14">
        <f t="shared" si="113"/>
        <v>-100</v>
      </c>
      <c r="Q612" s="14"/>
    </row>
    <row r="613" spans="1:17" s="3" customFormat="1" ht="27">
      <c r="A613" s="56" t="s">
        <v>2120</v>
      </c>
      <c r="B613" s="59" t="s">
        <v>2121</v>
      </c>
      <c r="C613" s="32" t="s">
        <v>2122</v>
      </c>
      <c r="D613" s="57">
        <v>90630</v>
      </c>
      <c r="E613" s="14">
        <f t="shared" si="108"/>
        <v>1.8092468652505806E-3</v>
      </c>
      <c r="F613" s="23"/>
      <c r="G613" s="26">
        <f t="shared" si="106"/>
        <v>2.6717426549645864E-8</v>
      </c>
      <c r="H613" s="23">
        <v>536224</v>
      </c>
      <c r="I613" s="26">
        <f t="shared" si="97"/>
        <v>1.3203339588928767E-2</v>
      </c>
      <c r="J613" s="22">
        <v>515789</v>
      </c>
      <c r="K613" s="25">
        <f t="shared" si="107"/>
        <v>1.4332134792124283E-2</v>
      </c>
      <c r="L613" s="22">
        <v>174754</v>
      </c>
      <c r="M613" s="25">
        <f t="shared" ref="M613:M624" si="117">PRODUCT(L613,100,1/2713405628)</f>
        <v>6.4403935112645827E-3</v>
      </c>
      <c r="N613" s="14"/>
      <c r="O613" s="14">
        <f t="shared" ref="O613:O624" si="118">PRODUCT(F613-H613,100,1/H613)</f>
        <v>-100</v>
      </c>
      <c r="P613" s="14">
        <f t="shared" si="113"/>
        <v>3.9618913935737283</v>
      </c>
      <c r="Q613" s="14">
        <f t="shared" ref="Q613:Q624" si="119">PRODUCT(J613-L613,100,1/L613)</f>
        <v>195.15147006649346</v>
      </c>
    </row>
    <row r="614" spans="1:17" s="3" customFormat="1" ht="27">
      <c r="A614" s="56" t="s">
        <v>2123</v>
      </c>
      <c r="B614" s="17" t="s">
        <v>2124</v>
      </c>
      <c r="C614" s="18" t="s">
        <v>2125</v>
      </c>
      <c r="D614" s="57">
        <v>90580</v>
      </c>
      <c r="E614" s="14">
        <f t="shared" si="108"/>
        <v>1.8082487151538961E-3</v>
      </c>
      <c r="F614" s="13">
        <v>52940</v>
      </c>
      <c r="G614" s="14">
        <f t="shared" si="106"/>
        <v>1.4144205615382521E-3</v>
      </c>
      <c r="H614" s="13">
        <v>10509</v>
      </c>
      <c r="I614" s="14">
        <f t="shared" si="97"/>
        <v>2.587610695158225E-4</v>
      </c>
      <c r="J614" s="15">
        <v>26506</v>
      </c>
      <c r="K614" s="16">
        <f t="shared" si="107"/>
        <v>7.3651738365891129E-4</v>
      </c>
      <c r="L614" s="15">
        <v>13321</v>
      </c>
      <c r="M614" s="16">
        <f t="shared" si="117"/>
        <v>4.9093286541970716E-4</v>
      </c>
      <c r="N614" s="14">
        <f t="shared" ref="N614:N624" si="120">PRODUCT(D614-F614,100,1/F614)</f>
        <v>71.099357763505864</v>
      </c>
      <c r="O614" s="14">
        <f t="shared" si="118"/>
        <v>403.75868303359027</v>
      </c>
      <c r="P614" s="14">
        <f t="shared" si="113"/>
        <v>-60.352373047611863</v>
      </c>
      <c r="Q614" s="14">
        <f t="shared" si="119"/>
        <v>98.979055626454468</v>
      </c>
    </row>
    <row r="615" spans="1:17" s="3" customFormat="1" ht="27">
      <c r="A615" s="56" t="s">
        <v>2126</v>
      </c>
      <c r="B615" s="17" t="s">
        <v>2127</v>
      </c>
      <c r="C615" s="18" t="s">
        <v>2128</v>
      </c>
      <c r="D615" s="57">
        <v>87608</v>
      </c>
      <c r="E615" s="14">
        <f t="shared" si="108"/>
        <v>1.748918673406961E-3</v>
      </c>
      <c r="F615" s="13">
        <v>30306</v>
      </c>
      <c r="G615" s="14">
        <f t="shared" si="106"/>
        <v>8.0969832901356756E-4</v>
      </c>
      <c r="H615" s="13">
        <v>129034</v>
      </c>
      <c r="I615" s="14">
        <f t="shared" si="97"/>
        <v>3.1771791648971971E-3</v>
      </c>
      <c r="J615" s="15">
        <v>162983</v>
      </c>
      <c r="K615" s="16">
        <f t="shared" si="107"/>
        <v>4.5287788704776412E-3</v>
      </c>
      <c r="L615" s="15">
        <v>100653</v>
      </c>
      <c r="M615" s="16">
        <f t="shared" si="117"/>
        <v>3.7094711885811717E-3</v>
      </c>
      <c r="N615" s="14">
        <f t="shared" si="120"/>
        <v>189.07807034910576</v>
      </c>
      <c r="O615" s="14">
        <f t="shared" si="118"/>
        <v>-76.513167072244528</v>
      </c>
      <c r="P615" s="14">
        <f t="shared" si="113"/>
        <v>-20.829779792984546</v>
      </c>
      <c r="Q615" s="14">
        <f t="shared" si="119"/>
        <v>61.925625664411399</v>
      </c>
    </row>
    <row r="616" spans="1:17" s="3" customFormat="1" ht="54">
      <c r="A616" s="56" t="s">
        <v>2129</v>
      </c>
      <c r="B616" s="17" t="s">
        <v>566</v>
      </c>
      <c r="C616" s="18" t="s">
        <v>567</v>
      </c>
      <c r="D616" s="57">
        <v>87590</v>
      </c>
      <c r="E616" s="14">
        <f t="shared" si="108"/>
        <v>1.7485593393721545E-3</v>
      </c>
      <c r="F616" s="13">
        <v>68580</v>
      </c>
      <c r="G616" s="14">
        <f t="shared" si="106"/>
        <v>1.8322811127747135E-3</v>
      </c>
      <c r="H616" s="13">
        <v>83575</v>
      </c>
      <c r="I616" s="14">
        <f t="shared" si="97"/>
        <v>2.0578510214849049E-3</v>
      </c>
      <c r="J616" s="15">
        <v>146832</v>
      </c>
      <c r="K616" s="16">
        <f t="shared" si="107"/>
        <v>4.079993981642091E-3</v>
      </c>
      <c r="L616" s="15">
        <v>86333</v>
      </c>
      <c r="M616" s="16">
        <f t="shared" si="117"/>
        <v>3.1817211223091045E-3</v>
      </c>
      <c r="N616" s="14">
        <f t="shared" si="120"/>
        <v>27.719451735199765</v>
      </c>
      <c r="O616" s="14">
        <f t="shared" si="118"/>
        <v>-17.941968291953334</v>
      </c>
      <c r="P616" s="14">
        <f t="shared" si="113"/>
        <v>-43.081208455922415</v>
      </c>
      <c r="Q616" s="14">
        <f t="shared" si="119"/>
        <v>70.076332341051511</v>
      </c>
    </row>
    <row r="617" spans="1:17" s="3" customFormat="1" ht="40.5">
      <c r="A617" s="56" t="s">
        <v>2130</v>
      </c>
      <c r="B617" s="17" t="s">
        <v>2131</v>
      </c>
      <c r="C617" s="18" t="s">
        <v>2132</v>
      </c>
      <c r="D617" s="57">
        <v>87525</v>
      </c>
      <c r="E617" s="14">
        <f t="shared" si="108"/>
        <v>1.7472617442464645E-3</v>
      </c>
      <c r="F617" s="13">
        <v>48446</v>
      </c>
      <c r="G617" s="14">
        <f t="shared" si="106"/>
        <v>1.2943524466241436E-3</v>
      </c>
      <c r="H617" s="13">
        <v>219393</v>
      </c>
      <c r="I617" s="14">
        <f t="shared" si="97"/>
        <v>5.4020713031006614E-3</v>
      </c>
      <c r="J617" s="15">
        <v>53673</v>
      </c>
      <c r="K617" s="16">
        <f t="shared" si="107"/>
        <v>1.4914018536604824E-3</v>
      </c>
      <c r="L617" s="15">
        <v>68444</v>
      </c>
      <c r="M617" s="16">
        <f t="shared" si="117"/>
        <v>2.5224389340730005E-3</v>
      </c>
      <c r="N617" s="14">
        <f t="shared" si="120"/>
        <v>80.6650703876481</v>
      </c>
      <c r="O617" s="14">
        <f t="shared" si="118"/>
        <v>-77.918165119215288</v>
      </c>
      <c r="P617" s="14">
        <f t="shared" si="113"/>
        <v>308.75859370633282</v>
      </c>
      <c r="Q617" s="14">
        <f t="shared" si="119"/>
        <v>-21.581146630822278</v>
      </c>
    </row>
    <row r="618" spans="1:17" s="3" customFormat="1" ht="54">
      <c r="A618" s="56" t="s">
        <v>2133</v>
      </c>
      <c r="B618" s="17" t="s">
        <v>2134</v>
      </c>
      <c r="C618" s="18" t="s">
        <v>2135</v>
      </c>
      <c r="D618" s="57">
        <v>85148</v>
      </c>
      <c r="E618" s="14">
        <f t="shared" si="108"/>
        <v>1.6998096886500767E-3</v>
      </c>
      <c r="F618" s="13">
        <v>38861</v>
      </c>
      <c r="G618" s="14">
        <f t="shared" si="106"/>
        <v>1.038265913145788E-3</v>
      </c>
      <c r="H618" s="13">
        <v>33728</v>
      </c>
      <c r="I618" s="14">
        <f t="shared" si="97"/>
        <v>8.3047800481774305E-4</v>
      </c>
      <c r="J618" s="15">
        <v>25008</v>
      </c>
      <c r="K618" s="16">
        <f t="shared" si="107"/>
        <v>6.9489273110020578E-4</v>
      </c>
      <c r="L618" s="15">
        <v>5130</v>
      </c>
      <c r="M618" s="16">
        <f t="shared" si="117"/>
        <v>1.8906130167428104E-4</v>
      </c>
      <c r="N618" s="14">
        <f t="shared" si="120"/>
        <v>119.10913254934253</v>
      </c>
      <c r="O618" s="14">
        <f t="shared" si="118"/>
        <v>15.218809297912713</v>
      </c>
      <c r="P618" s="14">
        <f t="shared" si="113"/>
        <v>34.868841970569413</v>
      </c>
      <c r="Q618" s="14">
        <f t="shared" si="119"/>
        <v>387.48538011695905</v>
      </c>
    </row>
    <row r="619" spans="1:17" s="3" customFormat="1" ht="40.5">
      <c r="A619" s="56" t="s">
        <v>2136</v>
      </c>
      <c r="B619" s="17" t="s">
        <v>743</v>
      </c>
      <c r="C619" s="18" t="s">
        <v>744</v>
      </c>
      <c r="D619" s="57">
        <v>83806</v>
      </c>
      <c r="E619" s="14">
        <f t="shared" si="108"/>
        <v>1.6730193400550609E-3</v>
      </c>
      <c r="F619" s="13">
        <v>67529</v>
      </c>
      <c r="G619" s="14">
        <f t="shared" si="106"/>
        <v>1.8042010974710357E-3</v>
      </c>
      <c r="H619" s="13">
        <v>48653</v>
      </c>
      <c r="I619" s="14">
        <f t="shared" si="97"/>
        <v>1.1979733861597977E-3</v>
      </c>
      <c r="J619" s="15">
        <v>41929</v>
      </c>
      <c r="K619" s="16">
        <f t="shared" si="107"/>
        <v>1.165073469381819E-3</v>
      </c>
      <c r="L619" s="15">
        <v>73020</v>
      </c>
      <c r="M619" s="16">
        <f t="shared" si="117"/>
        <v>2.6910830893286555E-3</v>
      </c>
      <c r="N619" s="14">
        <f t="shared" si="120"/>
        <v>24.103718402464125</v>
      </c>
      <c r="O619" s="14">
        <f t="shared" si="118"/>
        <v>38.797196472982137</v>
      </c>
      <c r="P619" s="14">
        <f t="shared" si="113"/>
        <v>16.03663335638818</v>
      </c>
      <c r="Q619" s="14">
        <f t="shared" si="119"/>
        <v>-42.578745549164609</v>
      </c>
    </row>
    <row r="620" spans="1:17" s="3" customFormat="1" ht="54">
      <c r="A620" s="56" t="s">
        <v>2137</v>
      </c>
      <c r="B620" s="17" t="s">
        <v>738</v>
      </c>
      <c r="C620" s="18" t="s">
        <v>563</v>
      </c>
      <c r="D620" s="57">
        <v>83478</v>
      </c>
      <c r="E620" s="14">
        <f t="shared" si="108"/>
        <v>1.6664714754208096E-3</v>
      </c>
      <c r="F620" s="13">
        <v>73774</v>
      </c>
      <c r="G620" s="14">
        <f t="shared" si="106"/>
        <v>1.9710514262735739E-3</v>
      </c>
      <c r="H620" s="13">
        <v>49652</v>
      </c>
      <c r="I620" s="14">
        <f t="shared" si="97"/>
        <v>1.2225715694737483E-3</v>
      </c>
      <c r="J620" s="15">
        <v>18691</v>
      </c>
      <c r="K620" s="16">
        <f t="shared" si="107"/>
        <v>5.1936340519009698E-4</v>
      </c>
      <c r="L620" s="15">
        <v>39764</v>
      </c>
      <c r="M620" s="16">
        <f t="shared" si="117"/>
        <v>1.4654646393325753E-3</v>
      </c>
      <c r="N620" s="14">
        <f t="shared" si="120"/>
        <v>13.153685580285737</v>
      </c>
      <c r="O620" s="14">
        <f t="shared" si="118"/>
        <v>48.582131636187867</v>
      </c>
      <c r="P620" s="14">
        <f t="shared" si="113"/>
        <v>165.64656786688781</v>
      </c>
      <c r="Q620" s="14">
        <f t="shared" si="119"/>
        <v>-52.995171511920326</v>
      </c>
    </row>
    <row r="621" spans="1:17" s="3" customFormat="1" ht="27">
      <c r="A621" s="56" t="s">
        <v>2138</v>
      </c>
      <c r="B621" s="17" t="s">
        <v>2139</v>
      </c>
      <c r="C621" s="18" t="s">
        <v>2140</v>
      </c>
      <c r="D621" s="57">
        <v>83105</v>
      </c>
      <c r="E621" s="14">
        <f t="shared" si="108"/>
        <v>1.6590252756995421E-3</v>
      </c>
      <c r="F621" s="13">
        <v>58266</v>
      </c>
      <c r="G621" s="14">
        <f t="shared" si="106"/>
        <v>1.556717575341666E-3</v>
      </c>
      <c r="H621" s="13">
        <v>24207</v>
      </c>
      <c r="I621" s="14">
        <f t="shared" si="97"/>
        <v>5.9604426774855033E-4</v>
      </c>
      <c r="J621" s="15">
        <v>31407</v>
      </c>
      <c r="K621" s="16">
        <f t="shared" si="107"/>
        <v>8.7270057604223303E-4</v>
      </c>
      <c r="L621" s="15">
        <v>28277</v>
      </c>
      <c r="M621" s="16">
        <f t="shared" si="117"/>
        <v>1.0421221106127964E-3</v>
      </c>
      <c r="N621" s="14">
        <f t="shared" si="120"/>
        <v>42.630350461675768</v>
      </c>
      <c r="O621" s="14">
        <f t="shared" si="118"/>
        <v>140.69897137191722</v>
      </c>
      <c r="P621" s="14">
        <f t="shared" si="113"/>
        <v>-22.924825675804758</v>
      </c>
      <c r="Q621" s="14">
        <f t="shared" si="119"/>
        <v>11.06906673268027</v>
      </c>
    </row>
    <row r="622" spans="1:17" s="3" customFormat="1" ht="27">
      <c r="A622" s="56" t="s">
        <v>2141</v>
      </c>
      <c r="B622" s="17" t="s">
        <v>2142</v>
      </c>
      <c r="C622" s="18" t="s">
        <v>2143</v>
      </c>
      <c r="D622" s="57">
        <v>83049</v>
      </c>
      <c r="E622" s="14">
        <f t="shared" si="108"/>
        <v>1.6579073475912554E-3</v>
      </c>
      <c r="F622" s="13">
        <v>106217</v>
      </c>
      <c r="G622" s="14">
        <f t="shared" si="106"/>
        <v>2.837844895823735E-3</v>
      </c>
      <c r="H622" s="13">
        <v>97197</v>
      </c>
      <c r="I622" s="14">
        <f t="shared" si="97"/>
        <v>2.3932628864525075E-3</v>
      </c>
      <c r="J622" s="15">
        <v>61479</v>
      </c>
      <c r="K622" s="16">
        <f t="shared" si="107"/>
        <v>1.708305750772135E-3</v>
      </c>
      <c r="L622" s="15">
        <v>111001</v>
      </c>
      <c r="M622" s="16">
        <f t="shared" si="117"/>
        <v>4.0908369487615732E-3</v>
      </c>
      <c r="N622" s="14">
        <f t="shared" si="120"/>
        <v>-21.811951005959497</v>
      </c>
      <c r="O622" s="14">
        <f t="shared" si="118"/>
        <v>9.2801218144592941</v>
      </c>
      <c r="P622" s="14">
        <f t="shared" si="113"/>
        <v>58.097887083394333</v>
      </c>
      <c r="Q622" s="14">
        <f t="shared" si="119"/>
        <v>-44.614012486373994</v>
      </c>
    </row>
    <row r="623" spans="1:17" s="3" customFormat="1" ht="40.5">
      <c r="A623" s="56" t="s">
        <v>2144</v>
      </c>
      <c r="B623" s="17" t="s">
        <v>2145</v>
      </c>
      <c r="C623" s="18" t="s">
        <v>2146</v>
      </c>
      <c r="D623" s="57">
        <v>81720</v>
      </c>
      <c r="E623" s="14">
        <f t="shared" si="108"/>
        <v>1.6313765180213777E-3</v>
      </c>
      <c r="F623" s="13">
        <v>162707</v>
      </c>
      <c r="G623" s="14">
        <f t="shared" si="106"/>
        <v>4.3471123216132302E-3</v>
      </c>
      <c r="H623" s="13">
        <v>35199</v>
      </c>
      <c r="I623" s="14">
        <f t="shared" si="97"/>
        <v>8.6669815262036703E-4</v>
      </c>
      <c r="J623" s="15">
        <v>16779</v>
      </c>
      <c r="K623" s="16">
        <f t="shared" si="107"/>
        <v>4.6623501020194948E-4</v>
      </c>
      <c r="L623" s="15">
        <v>11598</v>
      </c>
      <c r="M623" s="16">
        <f t="shared" si="117"/>
        <v>4.2743332881448569E-4</v>
      </c>
      <c r="N623" s="14">
        <f t="shared" si="120"/>
        <v>-49.774748474251261</v>
      </c>
      <c r="O623" s="14">
        <f t="shared" si="118"/>
        <v>362.2489275263502</v>
      </c>
      <c r="P623" s="14">
        <f t="shared" si="113"/>
        <v>109.78008224566422</v>
      </c>
      <c r="Q623" s="14">
        <f t="shared" si="119"/>
        <v>44.671495085359545</v>
      </c>
    </row>
    <row r="624" spans="1:17" s="3" customFormat="1" ht="54">
      <c r="A624" s="56" t="s">
        <v>2147</v>
      </c>
      <c r="B624" s="17" t="s">
        <v>757</v>
      </c>
      <c r="C624" s="18" t="s">
        <v>758</v>
      </c>
      <c r="D624" s="57">
        <v>80968</v>
      </c>
      <c r="E624" s="14">
        <f t="shared" si="108"/>
        <v>1.6163643405672405E-3</v>
      </c>
      <c r="F624" s="13">
        <v>233606</v>
      </c>
      <c r="G624" s="14">
        <f t="shared" si="106"/>
        <v>6.2413511465565716E-3</v>
      </c>
      <c r="H624" s="13">
        <v>199280</v>
      </c>
      <c r="I624" s="14">
        <f>PRODUCT(H624,100,1/4061275531)</f>
        <v>4.9068328036076803E-3</v>
      </c>
      <c r="J624" s="15">
        <v>76201</v>
      </c>
      <c r="K624" s="16">
        <f t="shared" si="107"/>
        <v>2.1173832774538858E-3</v>
      </c>
      <c r="L624" s="15">
        <v>42744</v>
      </c>
      <c r="M624" s="16">
        <f t="shared" si="117"/>
        <v>1.5752897229562317E-3</v>
      </c>
      <c r="N624" s="14">
        <f t="shared" si="120"/>
        <v>-65.339931337380037</v>
      </c>
      <c r="O624" s="14">
        <f t="shared" si="118"/>
        <v>17.225010036130069</v>
      </c>
      <c r="P624" s="14">
        <f t="shared" si="113"/>
        <v>161.51887770501699</v>
      </c>
      <c r="Q624" s="14">
        <f t="shared" si="119"/>
        <v>78.272973984652822</v>
      </c>
    </row>
    <row r="625" spans="1:17" s="3" customFormat="1">
      <c r="A625" s="56" t="s">
        <v>2148</v>
      </c>
      <c r="B625" s="60" t="s">
        <v>2149</v>
      </c>
      <c r="C625" s="61" t="s">
        <v>2150</v>
      </c>
      <c r="D625" s="57">
        <v>80500</v>
      </c>
      <c r="E625" s="14">
        <f t="shared" si="108"/>
        <v>1.6070216556622724E-3</v>
      </c>
      <c r="F625" s="13"/>
      <c r="G625" s="14"/>
      <c r="H625" s="13"/>
      <c r="I625" s="14"/>
      <c r="J625" s="15"/>
      <c r="K625" s="16"/>
      <c r="L625" s="15"/>
      <c r="M625" s="16"/>
      <c r="N625" s="14"/>
      <c r="O625" s="14"/>
      <c r="P625" s="14"/>
      <c r="Q625" s="14"/>
    </row>
    <row r="626" spans="1:17" s="3" customFormat="1" ht="54">
      <c r="A626" s="56" t="s">
        <v>2151</v>
      </c>
      <c r="B626" s="17" t="s">
        <v>987</v>
      </c>
      <c r="C626" s="18" t="s">
        <v>988</v>
      </c>
      <c r="D626" s="57">
        <v>78415</v>
      </c>
      <c r="E626" s="14">
        <f t="shared" si="108"/>
        <v>1.5653987966305228E-3</v>
      </c>
      <c r="F626" s="13">
        <v>67228</v>
      </c>
      <c r="G626" s="14">
        <f t="shared" ref="G626:G657" si="121">PRODUCT(F626,100,1/3742875453)</f>
        <v>1.7961591520795923E-3</v>
      </c>
      <c r="H626" s="13">
        <v>118087</v>
      </c>
      <c r="I626" s="14">
        <f t="shared" ref="I626:I657" si="122">PRODUCT(H626,100,1/4061275531)</f>
        <v>2.9076333063007835E-3</v>
      </c>
      <c r="J626" s="15">
        <v>87936</v>
      </c>
      <c r="K626" s="16">
        <f t="shared" ref="K626:K657" si="123">PRODUCT(J626,100,1/3598828838)</f>
        <v>2.4434615803753876E-3</v>
      </c>
      <c r="L626" s="15">
        <v>133649</v>
      </c>
      <c r="M626" s="16">
        <f>PRODUCT(L626,100,1/2713405628)</f>
        <v>4.9255075843013616E-3</v>
      </c>
      <c r="N626" s="14">
        <f>PRODUCT(D626-F626,100,1/F626)</f>
        <v>16.640387933599094</v>
      </c>
      <c r="O626" s="14">
        <f>PRODUCT(F626-H626,100,1/H626)</f>
        <v>-43.069093126254373</v>
      </c>
      <c r="P626" s="14">
        <f t="shared" ref="P626:P649" si="124">PRODUCT(H626-J626,100,1/J626)</f>
        <v>34.287436317321692</v>
      </c>
      <c r="Q626" s="14">
        <f>PRODUCT(J626-L626,100,1/L626)</f>
        <v>-34.203772568444208</v>
      </c>
    </row>
    <row r="627" spans="1:17" s="3" customFormat="1" ht="27">
      <c r="A627" s="56" t="s">
        <v>2152</v>
      </c>
      <c r="B627" s="17" t="s">
        <v>2153</v>
      </c>
      <c r="C627" s="18" t="s">
        <v>2154</v>
      </c>
      <c r="D627" s="57">
        <v>78335</v>
      </c>
      <c r="E627" s="14">
        <f t="shared" si="108"/>
        <v>1.5638017564758274E-3</v>
      </c>
      <c r="F627" s="13">
        <v>157001</v>
      </c>
      <c r="G627" s="14">
        <f t="shared" si="121"/>
        <v>4.1946626857209506E-3</v>
      </c>
      <c r="H627" s="13">
        <v>28777</v>
      </c>
      <c r="I627" s="14">
        <f t="shared" si="122"/>
        <v>7.0857049171727329E-4</v>
      </c>
      <c r="J627" s="15">
        <v>53546</v>
      </c>
      <c r="K627" s="16">
        <f t="shared" si="123"/>
        <v>1.487872927842755E-3</v>
      </c>
      <c r="L627" s="15">
        <v>229655</v>
      </c>
      <c r="M627" s="16">
        <f>PRODUCT(L627,100,1/2713405628)</f>
        <v>8.4637179797284624E-3</v>
      </c>
      <c r="N627" s="14">
        <f>PRODUCT(D627-F627,100,1/F627)</f>
        <v>-50.1054133413163</v>
      </c>
      <c r="O627" s="14">
        <f>PRODUCT(F627-H627,100,1/H627)</f>
        <v>445.57806581645065</v>
      </c>
      <c r="P627" s="14">
        <f t="shared" si="124"/>
        <v>-46.257423523699252</v>
      </c>
      <c r="Q627" s="14">
        <f>PRODUCT(J627-L627,100,1/L627)</f>
        <v>-76.684156669787285</v>
      </c>
    </row>
    <row r="628" spans="1:17" s="3" customFormat="1" ht="54">
      <c r="A628" s="56" t="s">
        <v>2155</v>
      </c>
      <c r="B628" s="17" t="s">
        <v>1035</v>
      </c>
      <c r="C628" s="18" t="s">
        <v>1036</v>
      </c>
      <c r="D628" s="57">
        <v>78229</v>
      </c>
      <c r="E628" s="14">
        <f t="shared" si="108"/>
        <v>1.5616856782708559E-3</v>
      </c>
      <c r="F628" s="13">
        <v>101752</v>
      </c>
      <c r="G628" s="14">
        <f t="shared" si="121"/>
        <v>2.7185515862795662E-3</v>
      </c>
      <c r="H628" s="13">
        <v>50728</v>
      </c>
      <c r="I628" s="14">
        <f t="shared" si="122"/>
        <v>1.2490657088589441E-3</v>
      </c>
      <c r="J628" s="15">
        <v>134906</v>
      </c>
      <c r="K628" s="16">
        <f t="shared" si="123"/>
        <v>3.7486083965852673E-3</v>
      </c>
      <c r="L628" s="15">
        <v>64091</v>
      </c>
      <c r="M628" s="16">
        <f>PRODUCT(L628,100,1/2713405628)</f>
        <v>2.3620132330616659E-3</v>
      </c>
      <c r="N628" s="14">
        <f>PRODUCT(D628-F628,100,1/F628)</f>
        <v>-23.11797311109364</v>
      </c>
      <c r="O628" s="14">
        <f>PRODUCT(F628-H628,100,1/H628)</f>
        <v>100.58350417915155</v>
      </c>
      <c r="P628" s="14">
        <f t="shared" si="124"/>
        <v>-62.397521237009471</v>
      </c>
      <c r="Q628" s="14">
        <f>PRODUCT(J628-L628,100,1/L628)</f>
        <v>110.49133263640762</v>
      </c>
    </row>
    <row r="629" spans="1:17" s="3" customFormat="1" ht="54">
      <c r="A629" s="56" t="s">
        <v>2156</v>
      </c>
      <c r="B629" s="59" t="s">
        <v>2157</v>
      </c>
      <c r="C629" s="32" t="s">
        <v>2158</v>
      </c>
      <c r="D629" s="57">
        <v>77712</v>
      </c>
      <c r="E629" s="14">
        <f t="shared" si="108"/>
        <v>1.5513648062711368E-3</v>
      </c>
      <c r="F629" s="23"/>
      <c r="G629" s="26">
        <f t="shared" si="121"/>
        <v>2.6717426549645864E-8</v>
      </c>
      <c r="H629" s="23"/>
      <c r="I629" s="26">
        <f t="shared" si="122"/>
        <v>2.4622806120070655E-8</v>
      </c>
      <c r="J629" s="22">
        <v>1630</v>
      </c>
      <c r="K629" s="25">
        <f t="shared" si="123"/>
        <v>4.5292512463745023E-5</v>
      </c>
      <c r="L629" s="27"/>
      <c r="M629" s="25"/>
      <c r="N629" s="14"/>
      <c r="O629" s="14"/>
      <c r="P629" s="14">
        <f t="shared" si="124"/>
        <v>-100</v>
      </c>
      <c r="Q629" s="14"/>
    </row>
    <row r="630" spans="1:17" s="3" customFormat="1" ht="54">
      <c r="A630" s="56" t="s">
        <v>2159</v>
      </c>
      <c r="B630" s="17" t="s">
        <v>2160</v>
      </c>
      <c r="C630" s="18" t="s">
        <v>2161</v>
      </c>
      <c r="D630" s="57">
        <v>76721</v>
      </c>
      <c r="E630" s="14">
        <f t="shared" si="108"/>
        <v>1.5315814713548473E-3</v>
      </c>
      <c r="F630" s="13">
        <v>68346</v>
      </c>
      <c r="G630" s="14">
        <f t="shared" si="121"/>
        <v>1.8260292349620963E-3</v>
      </c>
      <c r="H630" s="13">
        <v>101712</v>
      </c>
      <c r="I630" s="14">
        <f t="shared" si="122"/>
        <v>2.5044348560846266E-3</v>
      </c>
      <c r="J630" s="15">
        <v>128058</v>
      </c>
      <c r="K630" s="16">
        <f t="shared" si="123"/>
        <v>3.5583242706026135E-3</v>
      </c>
      <c r="L630" s="15">
        <v>112134</v>
      </c>
      <c r="M630" s="16">
        <f t="shared" ref="M630:M636" si="125">PRODUCT(L630,100,1/2713405628)</f>
        <v>4.132592592971507E-3</v>
      </c>
      <c r="N630" s="14">
        <f t="shared" ref="N630:N657" si="126">PRODUCT(D630-F630,100,1/F630)</f>
        <v>12.253826120036285</v>
      </c>
      <c r="O630" s="14">
        <f t="shared" ref="O630:O657" si="127">PRODUCT(F630-H630,100,1/H630)</f>
        <v>-32.804388862671068</v>
      </c>
      <c r="P630" s="14">
        <f t="shared" si="124"/>
        <v>-20.573490137281542</v>
      </c>
      <c r="Q630" s="14">
        <f t="shared" ref="Q630:Q636" si="128">PRODUCT(J630-L630,100,1/L630)</f>
        <v>14.200866820054578</v>
      </c>
    </row>
    <row r="631" spans="1:17" s="3" customFormat="1" ht="54">
      <c r="A631" s="56" t="s">
        <v>2162</v>
      </c>
      <c r="B631" s="17" t="s">
        <v>2163</v>
      </c>
      <c r="C631" s="18" t="s">
        <v>2164</v>
      </c>
      <c r="D631" s="57">
        <v>76690</v>
      </c>
      <c r="E631" s="14">
        <f t="shared" si="108"/>
        <v>1.5309626182949028E-3</v>
      </c>
      <c r="F631" s="13">
        <v>10400</v>
      </c>
      <c r="G631" s="14">
        <f t="shared" si="121"/>
        <v>2.77861236116317E-4</v>
      </c>
      <c r="H631" s="13">
        <v>17517</v>
      </c>
      <c r="I631" s="14">
        <f t="shared" si="122"/>
        <v>4.3131769480527767E-4</v>
      </c>
      <c r="J631" s="15">
        <v>7950</v>
      </c>
      <c r="K631" s="16">
        <f t="shared" si="123"/>
        <v>2.2090519882624103E-4</v>
      </c>
      <c r="L631" s="15">
        <v>51969</v>
      </c>
      <c r="M631" s="16">
        <f t="shared" si="125"/>
        <v>1.9152683794757723E-3</v>
      </c>
      <c r="N631" s="14">
        <f t="shared" si="126"/>
        <v>637.40384615384619</v>
      </c>
      <c r="O631" s="14">
        <f t="shared" si="127"/>
        <v>-40.629103156933262</v>
      </c>
      <c r="P631" s="14">
        <f t="shared" si="124"/>
        <v>120.33962264150942</v>
      </c>
      <c r="Q631" s="14">
        <f t="shared" si="128"/>
        <v>-84.702418749639207</v>
      </c>
    </row>
    <row r="632" spans="1:17" s="3" customFormat="1" ht="54">
      <c r="A632" s="56" t="s">
        <v>2165</v>
      </c>
      <c r="B632" s="17" t="s">
        <v>2166</v>
      </c>
      <c r="C632" s="18" t="s">
        <v>2167</v>
      </c>
      <c r="D632" s="57">
        <v>76397</v>
      </c>
      <c r="E632" s="14">
        <f t="shared" si="108"/>
        <v>1.5251134587283307E-3</v>
      </c>
      <c r="F632" s="13">
        <v>152598</v>
      </c>
      <c r="G632" s="14">
        <f t="shared" si="121"/>
        <v>4.0770258566228601E-3</v>
      </c>
      <c r="H632" s="13">
        <v>149902</v>
      </c>
      <c r="I632" s="14">
        <f t="shared" si="122"/>
        <v>3.6910078830108316E-3</v>
      </c>
      <c r="J632" s="15">
        <v>398513</v>
      </c>
      <c r="K632" s="16">
        <f t="shared" si="123"/>
        <v>1.1073407987401484E-2</v>
      </c>
      <c r="L632" s="15">
        <v>160209</v>
      </c>
      <c r="M632" s="16">
        <f t="shared" si="125"/>
        <v>5.9043512826383801E-3</v>
      </c>
      <c r="N632" s="14">
        <f t="shared" si="126"/>
        <v>-49.935778974822732</v>
      </c>
      <c r="O632" s="14">
        <f t="shared" si="127"/>
        <v>1.7985083587944124</v>
      </c>
      <c r="P632" s="14">
        <f t="shared" si="124"/>
        <v>-62.384664992108156</v>
      </c>
      <c r="Q632" s="14">
        <f t="shared" si="128"/>
        <v>148.74570092816259</v>
      </c>
    </row>
    <row r="633" spans="1:17" s="3" customFormat="1" ht="40.5">
      <c r="A633" s="56" t="s">
        <v>2168</v>
      </c>
      <c r="B633" s="17" t="s">
        <v>2169</v>
      </c>
      <c r="C633" s="18" t="s">
        <v>2170</v>
      </c>
      <c r="D633" s="57">
        <v>75034</v>
      </c>
      <c r="E633" s="14">
        <f t="shared" si="108"/>
        <v>1.4979038870927073E-3</v>
      </c>
      <c r="F633" s="13">
        <v>50222</v>
      </c>
      <c r="G633" s="14">
        <f t="shared" si="121"/>
        <v>1.3418025961763147E-3</v>
      </c>
      <c r="H633" s="13">
        <v>42863</v>
      </c>
      <c r="I633" s="14">
        <f t="shared" si="122"/>
        <v>1.0554073387245885E-3</v>
      </c>
      <c r="J633" s="15">
        <v>11527</v>
      </c>
      <c r="K633" s="16">
        <f t="shared" si="123"/>
        <v>3.2029864488931833E-4</v>
      </c>
      <c r="L633" s="15">
        <v>5647</v>
      </c>
      <c r="M633" s="16">
        <f t="shared" si="125"/>
        <v>2.0811484806133822E-4</v>
      </c>
      <c r="N633" s="14">
        <f t="shared" si="126"/>
        <v>49.404643383377802</v>
      </c>
      <c r="O633" s="14">
        <f t="shared" si="127"/>
        <v>17.168653617338965</v>
      </c>
      <c r="P633" s="14">
        <f t="shared" si="124"/>
        <v>271.84870304502471</v>
      </c>
      <c r="Q633" s="14">
        <f t="shared" si="128"/>
        <v>104.12608464671507</v>
      </c>
    </row>
    <row r="634" spans="1:17" s="3" customFormat="1" ht="40.5">
      <c r="A634" s="56" t="s">
        <v>2171</v>
      </c>
      <c r="B634" s="17" t="s">
        <v>2172</v>
      </c>
      <c r="C634" s="18" t="s">
        <v>2173</v>
      </c>
      <c r="D634" s="57">
        <v>74682</v>
      </c>
      <c r="E634" s="14">
        <f t="shared" si="108"/>
        <v>1.4908769104120475E-3</v>
      </c>
      <c r="F634" s="13">
        <v>56688</v>
      </c>
      <c r="G634" s="14">
        <f t="shared" si="121"/>
        <v>1.5145574762463249E-3</v>
      </c>
      <c r="H634" s="13">
        <v>23193</v>
      </c>
      <c r="I634" s="14">
        <f t="shared" si="122"/>
        <v>5.7107674234279867E-4</v>
      </c>
      <c r="J634" s="15">
        <v>13150</v>
      </c>
      <c r="K634" s="16">
        <f t="shared" si="123"/>
        <v>3.6539664963082638E-4</v>
      </c>
      <c r="L634" s="15">
        <v>21414</v>
      </c>
      <c r="M634" s="16">
        <f t="shared" si="125"/>
        <v>7.8919273178422109E-4</v>
      </c>
      <c r="N634" s="14">
        <f t="shared" si="126"/>
        <v>31.742167654530061</v>
      </c>
      <c r="O634" s="14">
        <f t="shared" si="127"/>
        <v>144.41857456991332</v>
      </c>
      <c r="P634" s="14">
        <f t="shared" si="124"/>
        <v>76.372623574144484</v>
      </c>
      <c r="Q634" s="14">
        <f t="shared" si="128"/>
        <v>-38.591575604744563</v>
      </c>
    </row>
    <row r="635" spans="1:17" s="3" customFormat="1" ht="54">
      <c r="A635" s="56" t="s">
        <v>2174</v>
      </c>
      <c r="B635" s="17" t="s">
        <v>2175</v>
      </c>
      <c r="C635" s="18" t="s">
        <v>2176</v>
      </c>
      <c r="D635" s="57">
        <v>72873</v>
      </c>
      <c r="E635" s="14">
        <f t="shared" si="108"/>
        <v>1.4547638399139973E-3</v>
      </c>
      <c r="F635" s="13">
        <v>47105</v>
      </c>
      <c r="G635" s="14">
        <f t="shared" si="121"/>
        <v>1.2585243776210685E-3</v>
      </c>
      <c r="H635" s="13">
        <v>55552</v>
      </c>
      <c r="I635" s="14">
        <f t="shared" si="122"/>
        <v>1.3678461255821651E-3</v>
      </c>
      <c r="J635" s="15">
        <v>50212</v>
      </c>
      <c r="K635" s="16">
        <f t="shared" si="123"/>
        <v>1.3952316784230459E-3</v>
      </c>
      <c r="L635" s="15">
        <v>37566</v>
      </c>
      <c r="M635" s="16">
        <f t="shared" si="125"/>
        <v>1.3844594266464018E-3</v>
      </c>
      <c r="N635" s="14">
        <f t="shared" si="126"/>
        <v>54.703322364929413</v>
      </c>
      <c r="O635" s="14">
        <f t="shared" si="127"/>
        <v>-15.205573156682028</v>
      </c>
      <c r="P635" s="14">
        <f t="shared" si="124"/>
        <v>10.634907990121883</v>
      </c>
      <c r="Q635" s="14">
        <f t="shared" si="128"/>
        <v>33.663419049140181</v>
      </c>
    </row>
    <row r="636" spans="1:17" s="3" customFormat="1" ht="27">
      <c r="A636" s="56" t="s">
        <v>2177</v>
      </c>
      <c r="B636" s="17" t="s">
        <v>562</v>
      </c>
      <c r="C636" s="18" t="s">
        <v>2178</v>
      </c>
      <c r="D636" s="57">
        <v>72547</v>
      </c>
      <c r="E636" s="14">
        <f t="shared" si="108"/>
        <v>1.4482559012836134E-3</v>
      </c>
      <c r="F636" s="13">
        <v>17735</v>
      </c>
      <c r="G636" s="14">
        <f t="shared" si="121"/>
        <v>4.7383355985796939E-4</v>
      </c>
      <c r="H636" s="13">
        <v>118389</v>
      </c>
      <c r="I636" s="14">
        <f t="shared" si="122"/>
        <v>2.9150693937490448E-3</v>
      </c>
      <c r="J636" s="15">
        <v>20549</v>
      </c>
      <c r="K636" s="16">
        <f t="shared" si="123"/>
        <v>5.7099131203527389E-4</v>
      </c>
      <c r="L636" s="15">
        <v>137988</v>
      </c>
      <c r="M636" s="16">
        <f t="shared" si="125"/>
        <v>5.085417328543995E-3</v>
      </c>
      <c r="N636" s="14">
        <f t="shared" si="126"/>
        <v>309.06117846067099</v>
      </c>
      <c r="O636" s="14">
        <f t="shared" si="127"/>
        <v>-85.019723116167881</v>
      </c>
      <c r="P636" s="14">
        <f t="shared" si="124"/>
        <v>476.13022531510052</v>
      </c>
      <c r="Q636" s="14">
        <f t="shared" si="128"/>
        <v>-85.108125344232832</v>
      </c>
    </row>
    <row r="637" spans="1:17" s="3" customFormat="1" ht="27">
      <c r="A637" s="56" t="s">
        <v>2179</v>
      </c>
      <c r="B637" s="17" t="s">
        <v>2180</v>
      </c>
      <c r="C637" s="18" t="s">
        <v>2181</v>
      </c>
      <c r="D637" s="57">
        <v>71664</v>
      </c>
      <c r="E637" s="14">
        <f t="shared" si="108"/>
        <v>1.4306285705761627E-3</v>
      </c>
      <c r="F637" s="13">
        <v>38520</v>
      </c>
      <c r="G637" s="14">
        <f t="shared" si="121"/>
        <v>1.0291552706923586E-3</v>
      </c>
      <c r="H637" s="13">
        <v>91866</v>
      </c>
      <c r="I637" s="14">
        <f t="shared" si="122"/>
        <v>2.2619987070264108E-3</v>
      </c>
      <c r="J637" s="15">
        <v>100008</v>
      </c>
      <c r="K637" s="16">
        <f t="shared" si="123"/>
        <v>2.7789040407817252E-3</v>
      </c>
      <c r="L637" s="15"/>
      <c r="M637" s="16"/>
      <c r="N637" s="14">
        <f t="shared" si="126"/>
        <v>86.043613707165107</v>
      </c>
      <c r="O637" s="14">
        <f t="shared" si="127"/>
        <v>-58.069361896675595</v>
      </c>
      <c r="P637" s="14">
        <f t="shared" si="124"/>
        <v>-8.1413486921046303</v>
      </c>
      <c r="Q637" s="14"/>
    </row>
    <row r="638" spans="1:17" s="3" customFormat="1" ht="54">
      <c r="A638" s="56" t="s">
        <v>2182</v>
      </c>
      <c r="B638" s="17" t="s">
        <v>64</v>
      </c>
      <c r="C638" s="18" t="s">
        <v>65</v>
      </c>
      <c r="D638" s="57">
        <v>70846</v>
      </c>
      <c r="E638" s="14">
        <f t="shared" si="108"/>
        <v>1.4142988349944018E-3</v>
      </c>
      <c r="F638" s="13">
        <v>60932</v>
      </c>
      <c r="G638" s="14">
        <f t="shared" si="121"/>
        <v>1.6279462345230218E-3</v>
      </c>
      <c r="H638" s="13">
        <v>165208</v>
      </c>
      <c r="I638" s="14">
        <f t="shared" si="122"/>
        <v>4.067884553484633E-3</v>
      </c>
      <c r="J638" s="15">
        <v>667472</v>
      </c>
      <c r="K638" s="16">
        <f t="shared" si="123"/>
        <v>1.8546922625276574E-2</v>
      </c>
      <c r="L638" s="15">
        <v>1303401</v>
      </c>
      <c r="M638" s="16">
        <f t="shared" ref="M638:M649" si="129">PRODUCT(L638,100,1/2713405628)</f>
        <v>4.8035612020187052E-2</v>
      </c>
      <c r="N638" s="14">
        <f t="shared" si="126"/>
        <v>16.270596730781854</v>
      </c>
      <c r="O638" s="14">
        <f t="shared" si="127"/>
        <v>-63.118008813132541</v>
      </c>
      <c r="P638" s="14">
        <f t="shared" si="124"/>
        <v>-75.248699570918333</v>
      </c>
      <c r="Q638" s="14">
        <f t="shared" ref="Q638:Q649" si="130">PRODUCT(J638-L638,100,1/L638)</f>
        <v>-48.78997330829116</v>
      </c>
    </row>
    <row r="639" spans="1:17" s="3" customFormat="1" ht="54">
      <c r="A639" s="56" t="s">
        <v>2183</v>
      </c>
      <c r="B639" s="17" t="s">
        <v>344</v>
      </c>
      <c r="C639" s="18" t="s">
        <v>345</v>
      </c>
      <c r="D639" s="57">
        <v>70431</v>
      </c>
      <c r="E639" s="14">
        <f t="shared" si="108"/>
        <v>1.4060141891919194E-3</v>
      </c>
      <c r="F639" s="13">
        <v>21889</v>
      </c>
      <c r="G639" s="14">
        <f t="shared" si="121"/>
        <v>5.8481774974519839E-4</v>
      </c>
      <c r="H639" s="13">
        <v>8973</v>
      </c>
      <c r="I639" s="14">
        <f t="shared" si="122"/>
        <v>2.2094043931539399E-4</v>
      </c>
      <c r="J639" s="15">
        <v>6543</v>
      </c>
      <c r="K639" s="16">
        <f t="shared" si="123"/>
        <v>1.8180914665661573E-4</v>
      </c>
      <c r="L639" s="15">
        <v>5548</v>
      </c>
      <c r="M639" s="16">
        <f t="shared" si="129"/>
        <v>2.0446629662551876E-4</v>
      </c>
      <c r="N639" s="14">
        <f t="shared" si="126"/>
        <v>221.764356526109</v>
      </c>
      <c r="O639" s="14">
        <f t="shared" si="127"/>
        <v>143.9429399309038</v>
      </c>
      <c r="P639" s="14">
        <f t="shared" si="124"/>
        <v>37.138927097661622</v>
      </c>
      <c r="Q639" s="14">
        <f t="shared" si="130"/>
        <v>17.93439077144917</v>
      </c>
    </row>
    <row r="640" spans="1:17" s="3" customFormat="1">
      <c r="A640" s="56" t="s">
        <v>2184</v>
      </c>
      <c r="B640" s="17" t="s">
        <v>26</v>
      </c>
      <c r="C640" s="18" t="s">
        <v>27</v>
      </c>
      <c r="D640" s="57">
        <v>70219</v>
      </c>
      <c r="E640" s="14">
        <f t="shared" si="108"/>
        <v>1.4017820327819764E-3</v>
      </c>
      <c r="F640" s="13">
        <v>1944</v>
      </c>
      <c r="G640" s="14">
        <f t="shared" si="121"/>
        <v>5.1938677212511563E-5</v>
      </c>
      <c r="H640" s="13">
        <v>498</v>
      </c>
      <c r="I640" s="14">
        <f t="shared" si="122"/>
        <v>1.2262157447795187E-5</v>
      </c>
      <c r="J640" s="15">
        <v>1216</v>
      </c>
      <c r="K640" s="16">
        <f t="shared" si="123"/>
        <v>3.3788770034303034E-5</v>
      </c>
      <c r="L640" s="15">
        <v>100</v>
      </c>
      <c r="M640" s="16">
        <f t="shared" si="129"/>
        <v>3.685405490726726E-6</v>
      </c>
      <c r="N640" s="14">
        <f t="shared" si="126"/>
        <v>3512.0884773662556</v>
      </c>
      <c r="O640" s="14">
        <f t="shared" si="127"/>
        <v>290.36144578313252</v>
      </c>
      <c r="P640" s="14">
        <f t="shared" si="124"/>
        <v>-59.046052631578945</v>
      </c>
      <c r="Q640" s="14">
        <f t="shared" si="130"/>
        <v>1116</v>
      </c>
    </row>
    <row r="641" spans="1:17" s="3" customFormat="1" ht="54">
      <c r="A641" s="56" t="s">
        <v>2185</v>
      </c>
      <c r="B641" s="17" t="s">
        <v>2186</v>
      </c>
      <c r="C641" s="18" t="s">
        <v>2187</v>
      </c>
      <c r="D641" s="57">
        <v>69839</v>
      </c>
      <c r="E641" s="14">
        <f t="shared" si="108"/>
        <v>1.3941960920471732E-3</v>
      </c>
      <c r="F641" s="13">
        <v>16945</v>
      </c>
      <c r="G641" s="14">
        <f t="shared" si="121"/>
        <v>4.5272679288374919E-4</v>
      </c>
      <c r="H641" s="13">
        <v>34163</v>
      </c>
      <c r="I641" s="14">
        <f t="shared" si="122"/>
        <v>8.4118892547997378E-4</v>
      </c>
      <c r="J641" s="15">
        <v>49801</v>
      </c>
      <c r="K641" s="16">
        <f t="shared" si="123"/>
        <v>1.3838112964459912E-3</v>
      </c>
      <c r="L641" s="15">
        <v>27311</v>
      </c>
      <c r="M641" s="16">
        <f t="shared" si="129"/>
        <v>1.0065210935723762E-3</v>
      </c>
      <c r="N641" s="14">
        <f t="shared" si="126"/>
        <v>312.15107701386836</v>
      </c>
      <c r="O641" s="14">
        <f t="shared" si="127"/>
        <v>-50.399555074203086</v>
      </c>
      <c r="P641" s="14">
        <f t="shared" si="124"/>
        <v>-31.400975884018397</v>
      </c>
      <c r="Q641" s="14">
        <f t="shared" si="130"/>
        <v>82.347771960016104</v>
      </c>
    </row>
    <row r="642" spans="1:17" s="3" customFormat="1">
      <c r="A642" s="56" t="s">
        <v>2188</v>
      </c>
      <c r="B642" s="17" t="s">
        <v>542</v>
      </c>
      <c r="C642" s="18" t="s">
        <v>543</v>
      </c>
      <c r="D642" s="57">
        <v>67555</v>
      </c>
      <c r="E642" s="14">
        <f t="shared" si="108"/>
        <v>1.3486005956306188E-3</v>
      </c>
      <c r="F642" s="13">
        <v>72431</v>
      </c>
      <c r="G642" s="14">
        <f t="shared" si="121"/>
        <v>1.9351699224173997E-3</v>
      </c>
      <c r="H642" s="13">
        <v>45118</v>
      </c>
      <c r="I642" s="14">
        <f t="shared" si="122"/>
        <v>1.1109317665253479E-3</v>
      </c>
      <c r="J642" s="15">
        <v>49017</v>
      </c>
      <c r="K642" s="16">
        <f t="shared" si="123"/>
        <v>1.3620264315554538E-3</v>
      </c>
      <c r="L642" s="15">
        <v>9722</v>
      </c>
      <c r="M642" s="16">
        <f t="shared" si="129"/>
        <v>3.5829512180845228E-4</v>
      </c>
      <c r="N642" s="14">
        <f t="shared" si="126"/>
        <v>-6.7319241761124378</v>
      </c>
      <c r="O642" s="14">
        <f t="shared" si="127"/>
        <v>60.536814575114143</v>
      </c>
      <c r="P642" s="14">
        <f t="shared" si="124"/>
        <v>-7.9543831731848131</v>
      </c>
      <c r="Q642" s="14">
        <f t="shared" si="130"/>
        <v>404.18638140300351</v>
      </c>
    </row>
    <row r="643" spans="1:17" s="3" customFormat="1">
      <c r="A643" s="56" t="s">
        <v>2189</v>
      </c>
      <c r="B643" s="17" t="s">
        <v>2190</v>
      </c>
      <c r="C643" s="18" t="s">
        <v>2191</v>
      </c>
      <c r="D643" s="57">
        <v>65880</v>
      </c>
      <c r="E643" s="14">
        <f t="shared" si="108"/>
        <v>1.3151625673916833E-3</v>
      </c>
      <c r="F643" s="13">
        <v>38872</v>
      </c>
      <c r="G643" s="14">
        <f t="shared" si="121"/>
        <v>1.0385598048378341E-3</v>
      </c>
      <c r="H643" s="13">
        <v>39634</v>
      </c>
      <c r="I643" s="14">
        <f t="shared" si="122"/>
        <v>9.7590029776288036E-4</v>
      </c>
      <c r="J643" s="15">
        <v>29648</v>
      </c>
      <c r="K643" s="16">
        <f t="shared" si="123"/>
        <v>8.2382356412583578E-4</v>
      </c>
      <c r="L643" s="15">
        <v>32818</v>
      </c>
      <c r="M643" s="16">
        <f t="shared" si="129"/>
        <v>1.2094763739466969E-3</v>
      </c>
      <c r="N643" s="14">
        <f t="shared" si="126"/>
        <v>69.479316731837827</v>
      </c>
      <c r="O643" s="14">
        <f t="shared" si="127"/>
        <v>-1.922591714184791</v>
      </c>
      <c r="P643" s="14">
        <f t="shared" si="124"/>
        <v>33.681867242309771</v>
      </c>
      <c r="Q643" s="14">
        <f t="shared" si="130"/>
        <v>-9.6593332927052238</v>
      </c>
    </row>
    <row r="644" spans="1:17" s="3" customFormat="1" ht="27">
      <c r="A644" s="56" t="s">
        <v>2192</v>
      </c>
      <c r="B644" s="17" t="s">
        <v>2193</v>
      </c>
      <c r="C644" s="18" t="s">
        <v>2194</v>
      </c>
      <c r="D644" s="57">
        <v>65113</v>
      </c>
      <c r="E644" s="14">
        <f t="shared" si="108"/>
        <v>1.2998509449085409E-3</v>
      </c>
      <c r="F644" s="13">
        <v>125345</v>
      </c>
      <c r="G644" s="14">
        <f t="shared" si="121"/>
        <v>3.3488958308653611E-3</v>
      </c>
      <c r="H644" s="13">
        <v>28491</v>
      </c>
      <c r="I644" s="14">
        <f t="shared" si="122"/>
        <v>7.0152836916693301E-4</v>
      </c>
      <c r="J644" s="15">
        <v>11570</v>
      </c>
      <c r="K644" s="16">
        <f t="shared" si="123"/>
        <v>3.2149347804020237E-4</v>
      </c>
      <c r="L644" s="15">
        <v>24853</v>
      </c>
      <c r="M644" s="16">
        <f t="shared" si="129"/>
        <v>9.1593382661031325E-4</v>
      </c>
      <c r="N644" s="14">
        <f t="shared" si="126"/>
        <v>-48.052973792333155</v>
      </c>
      <c r="O644" s="14">
        <f t="shared" si="127"/>
        <v>339.94594784317854</v>
      </c>
      <c r="P644" s="14">
        <f t="shared" si="124"/>
        <v>146.24891961970613</v>
      </c>
      <c r="Q644" s="14">
        <f t="shared" si="130"/>
        <v>-53.446264032511159</v>
      </c>
    </row>
    <row r="645" spans="1:17" s="3" customFormat="1" ht="54">
      <c r="A645" s="56" t="s">
        <v>2195</v>
      </c>
      <c r="B645" s="17" t="s">
        <v>2196</v>
      </c>
      <c r="C645" s="18" t="s">
        <v>2197</v>
      </c>
      <c r="D645" s="57">
        <v>65069</v>
      </c>
      <c r="E645" s="14">
        <f t="shared" si="108"/>
        <v>1.2989725728234584E-3</v>
      </c>
      <c r="F645" s="13">
        <v>34937</v>
      </c>
      <c r="G645" s="14">
        <f t="shared" si="121"/>
        <v>9.3342673136497759E-4</v>
      </c>
      <c r="H645" s="13">
        <v>29979</v>
      </c>
      <c r="I645" s="14">
        <f t="shared" si="122"/>
        <v>7.3816710467359821E-4</v>
      </c>
      <c r="J645" s="15">
        <v>93600</v>
      </c>
      <c r="K645" s="16">
        <f t="shared" si="123"/>
        <v>2.6008461144825363E-3</v>
      </c>
      <c r="L645" s="15">
        <v>69743</v>
      </c>
      <c r="M645" s="16">
        <f t="shared" si="129"/>
        <v>2.5703123513975403E-3</v>
      </c>
      <c r="N645" s="14">
        <f t="shared" si="126"/>
        <v>86.246672582076314</v>
      </c>
      <c r="O645" s="14">
        <f t="shared" si="127"/>
        <v>16.538243437072616</v>
      </c>
      <c r="P645" s="14">
        <f t="shared" si="124"/>
        <v>-67.97115384615384</v>
      </c>
      <c r="Q645" s="14">
        <f t="shared" si="130"/>
        <v>34.207017191689488</v>
      </c>
    </row>
    <row r="646" spans="1:17" s="3" customFormat="1">
      <c r="A646" s="56" t="s">
        <v>2198</v>
      </c>
      <c r="B646" s="17" t="s">
        <v>134</v>
      </c>
      <c r="C646" s="18" t="s">
        <v>135</v>
      </c>
      <c r="D646" s="57">
        <v>62030</v>
      </c>
      <c r="E646" s="14">
        <f t="shared" si="108"/>
        <v>1.2383050099469659E-3</v>
      </c>
      <c r="F646" s="13">
        <v>254251</v>
      </c>
      <c r="G646" s="14">
        <f t="shared" si="121"/>
        <v>6.7929324176740106E-3</v>
      </c>
      <c r="H646" s="13">
        <v>347968</v>
      </c>
      <c r="I646" s="14">
        <f t="shared" si="122"/>
        <v>8.5679485999887468E-3</v>
      </c>
      <c r="J646" s="15">
        <v>137236</v>
      </c>
      <c r="K646" s="16">
        <f t="shared" si="123"/>
        <v>3.8133516812727066E-3</v>
      </c>
      <c r="L646" s="15">
        <v>139328</v>
      </c>
      <c r="M646" s="16">
        <f t="shared" si="129"/>
        <v>5.1348017621197324E-3</v>
      </c>
      <c r="N646" s="14">
        <f t="shared" si="126"/>
        <v>-75.602849153002339</v>
      </c>
      <c r="O646" s="14">
        <f t="shared" si="127"/>
        <v>-26.932648979216477</v>
      </c>
      <c r="P646" s="14">
        <f t="shared" si="124"/>
        <v>153.55446092861931</v>
      </c>
      <c r="Q646" s="14">
        <f t="shared" si="130"/>
        <v>-1.5014928801102434</v>
      </c>
    </row>
    <row r="647" spans="1:17" s="3" customFormat="1" ht="40.5">
      <c r="A647" s="56" t="s">
        <v>2199</v>
      </c>
      <c r="B647" s="17" t="s">
        <v>2200</v>
      </c>
      <c r="C647" s="18" t="s">
        <v>2201</v>
      </c>
      <c r="D647" s="57">
        <v>61990</v>
      </c>
      <c r="E647" s="14">
        <f t="shared" ref="E647:E710" si="131">PRODUCT(D647,100,1/5009266659)</f>
        <v>1.2375064898696182E-3</v>
      </c>
      <c r="F647" s="13">
        <v>13200</v>
      </c>
      <c r="G647" s="14">
        <f t="shared" si="121"/>
        <v>3.5267003045532541E-4</v>
      </c>
      <c r="H647" s="13">
        <v>10328</v>
      </c>
      <c r="I647" s="14">
        <f t="shared" si="122"/>
        <v>2.5430434160808975E-4</v>
      </c>
      <c r="J647" s="15">
        <v>44270</v>
      </c>
      <c r="K647" s="16">
        <f t="shared" si="123"/>
        <v>1.2301224090613449E-3</v>
      </c>
      <c r="L647" s="15">
        <v>56473</v>
      </c>
      <c r="M647" s="16">
        <f t="shared" si="129"/>
        <v>2.0812590427781038E-3</v>
      </c>
      <c r="N647" s="14">
        <f t="shared" si="126"/>
        <v>369.62121212121212</v>
      </c>
      <c r="O647" s="14">
        <f t="shared" si="127"/>
        <v>27.807900852052676</v>
      </c>
      <c r="P647" s="14">
        <f t="shared" si="124"/>
        <v>-76.67043144341541</v>
      </c>
      <c r="Q647" s="14">
        <f t="shared" si="130"/>
        <v>-21.6085563012413</v>
      </c>
    </row>
    <row r="648" spans="1:17" s="3" customFormat="1" ht="54">
      <c r="A648" s="56" t="s">
        <v>2202</v>
      </c>
      <c r="B648" s="17" t="s">
        <v>2203</v>
      </c>
      <c r="C648" s="18" t="s">
        <v>2204</v>
      </c>
      <c r="D648" s="57">
        <v>61896</v>
      </c>
      <c r="E648" s="14">
        <f t="shared" si="131"/>
        <v>1.2356299676878511E-3</v>
      </c>
      <c r="F648" s="13">
        <v>89108</v>
      </c>
      <c r="G648" s="14">
        <f t="shared" si="121"/>
        <v>2.3807364449858438E-3</v>
      </c>
      <c r="H648" s="13">
        <v>305342</v>
      </c>
      <c r="I648" s="14">
        <f t="shared" si="122"/>
        <v>7.518376866314614E-3</v>
      </c>
      <c r="J648" s="15">
        <v>452284</v>
      </c>
      <c r="K648" s="16">
        <f t="shared" si="123"/>
        <v>1.2567532949173284E-2</v>
      </c>
      <c r="L648" s="15">
        <v>503986</v>
      </c>
      <c r="M648" s="16">
        <f t="shared" si="129"/>
        <v>1.8573927716493997E-2</v>
      </c>
      <c r="N648" s="14">
        <f t="shared" si="126"/>
        <v>-30.538223279615746</v>
      </c>
      <c r="O648" s="14">
        <f t="shared" si="127"/>
        <v>-70.816985544078435</v>
      </c>
      <c r="P648" s="14">
        <f t="shared" si="124"/>
        <v>-32.488878669154779</v>
      </c>
      <c r="Q648" s="14">
        <f t="shared" si="130"/>
        <v>-10.258618294952639</v>
      </c>
    </row>
    <row r="649" spans="1:17" s="3" customFormat="1">
      <c r="A649" s="56" t="s">
        <v>2205</v>
      </c>
      <c r="B649" s="17" t="s">
        <v>2206</v>
      </c>
      <c r="C649" s="18" t="s">
        <v>2207</v>
      </c>
      <c r="D649" s="57">
        <v>61315</v>
      </c>
      <c r="E649" s="14">
        <f t="shared" si="131"/>
        <v>1.2240314635643755E-3</v>
      </c>
      <c r="F649" s="13">
        <v>206147</v>
      </c>
      <c r="G649" s="14">
        <f t="shared" si="121"/>
        <v>5.5077173309298465E-3</v>
      </c>
      <c r="H649" s="13">
        <v>190043</v>
      </c>
      <c r="I649" s="14">
        <f t="shared" si="122"/>
        <v>4.6793919434765874E-3</v>
      </c>
      <c r="J649" s="15">
        <v>269148</v>
      </c>
      <c r="K649" s="16">
        <f t="shared" si="123"/>
        <v>7.4787663463754877E-3</v>
      </c>
      <c r="L649" s="15">
        <v>243021</v>
      </c>
      <c r="M649" s="16">
        <f t="shared" si="129"/>
        <v>8.9563092776189963E-3</v>
      </c>
      <c r="N649" s="14">
        <f t="shared" si="126"/>
        <v>-70.256661508535174</v>
      </c>
      <c r="O649" s="14">
        <f t="shared" si="127"/>
        <v>8.4738717027199115</v>
      </c>
      <c r="P649" s="14">
        <f t="shared" si="124"/>
        <v>-29.390892743026143</v>
      </c>
      <c r="Q649" s="14">
        <f t="shared" si="130"/>
        <v>10.750922759761501</v>
      </c>
    </row>
    <row r="650" spans="1:17" s="3" customFormat="1">
      <c r="A650" s="56" t="s">
        <v>2208</v>
      </c>
      <c r="B650" s="58" t="s">
        <v>2209</v>
      </c>
      <c r="C650" s="12" t="s">
        <v>2210</v>
      </c>
      <c r="D650" s="57">
        <v>61110</v>
      </c>
      <c r="E650" s="14">
        <f t="shared" si="131"/>
        <v>1.2199390481679685E-3</v>
      </c>
      <c r="F650" s="13">
        <v>79883</v>
      </c>
      <c r="G650" s="14">
        <f t="shared" si="121"/>
        <v>2.1342681850653605E-3</v>
      </c>
      <c r="H650" s="13">
        <v>247056</v>
      </c>
      <c r="I650" s="14">
        <f t="shared" si="122"/>
        <v>6.0832119888001761E-3</v>
      </c>
      <c r="J650" s="15"/>
      <c r="K650" s="16">
        <f t="shared" si="123"/>
        <v>2.7786817462420257E-8</v>
      </c>
      <c r="L650" s="15"/>
      <c r="M650" s="16"/>
      <c r="N650" s="14">
        <f t="shared" si="126"/>
        <v>-23.500619656247263</v>
      </c>
      <c r="O650" s="14">
        <f t="shared" si="127"/>
        <v>-67.666035230878833</v>
      </c>
      <c r="P650" s="14"/>
      <c r="Q650" s="14"/>
    </row>
    <row r="651" spans="1:17" s="3" customFormat="1" ht="40.5">
      <c r="A651" s="56" t="s">
        <v>2211</v>
      </c>
      <c r="B651" s="17" t="s">
        <v>2212</v>
      </c>
      <c r="C651" s="18" t="s">
        <v>2213</v>
      </c>
      <c r="D651" s="57">
        <v>60542</v>
      </c>
      <c r="E651" s="14">
        <f t="shared" si="131"/>
        <v>1.2086000630696309E-3</v>
      </c>
      <c r="F651" s="13">
        <v>39303</v>
      </c>
      <c r="G651" s="14">
        <f t="shared" si="121"/>
        <v>1.0500750156807314E-3</v>
      </c>
      <c r="H651" s="13">
        <v>212843</v>
      </c>
      <c r="I651" s="14">
        <f t="shared" si="122"/>
        <v>5.2407919230141988E-3</v>
      </c>
      <c r="J651" s="15">
        <v>69911</v>
      </c>
      <c r="K651" s="16">
        <f t="shared" si="123"/>
        <v>1.9426041956152626E-3</v>
      </c>
      <c r="L651" s="15">
        <v>118087</v>
      </c>
      <c r="M651" s="16">
        <f t="shared" ref="M651:M657" si="132">PRODUCT(L651,100,1/2713405628)</f>
        <v>4.3519847818344693E-3</v>
      </c>
      <c r="N651" s="14">
        <f t="shared" si="126"/>
        <v>54.039131872885022</v>
      </c>
      <c r="O651" s="14">
        <f t="shared" si="127"/>
        <v>-81.534276438501621</v>
      </c>
      <c r="P651" s="14">
        <f t="shared" ref="P651:P657" si="133">PRODUCT(H651-J651,100,1/J651)</f>
        <v>204.44851310952495</v>
      </c>
      <c r="Q651" s="14">
        <f t="shared" ref="Q651:Q657" si="134">PRODUCT(J651-L651,100,1/L651)</f>
        <v>-40.797039470898575</v>
      </c>
    </row>
    <row r="652" spans="1:17" s="3" customFormat="1" ht="54">
      <c r="A652" s="56" t="s">
        <v>2214</v>
      </c>
      <c r="B652" s="17" t="s">
        <v>2215</v>
      </c>
      <c r="C652" s="18" t="s">
        <v>2216</v>
      </c>
      <c r="D652" s="57">
        <v>59277</v>
      </c>
      <c r="E652" s="14">
        <f t="shared" si="131"/>
        <v>1.1833468656235096E-3</v>
      </c>
      <c r="F652" s="13">
        <v>1558221</v>
      </c>
      <c r="G652" s="14">
        <f t="shared" si="121"/>
        <v>4.1631655115615729E-2</v>
      </c>
      <c r="H652" s="13">
        <v>301414</v>
      </c>
      <c r="I652" s="14">
        <f t="shared" si="122"/>
        <v>7.4216584838749768E-3</v>
      </c>
      <c r="J652" s="15">
        <v>16086</v>
      </c>
      <c r="K652" s="16">
        <f t="shared" si="123"/>
        <v>4.4697874570049224E-4</v>
      </c>
      <c r="L652" s="15">
        <v>547467</v>
      </c>
      <c r="M652" s="16">
        <f t="shared" si="132"/>
        <v>2.0176378877916887E-2</v>
      </c>
      <c r="N652" s="14">
        <f t="shared" si="126"/>
        <v>-96.195854118254076</v>
      </c>
      <c r="O652" s="14">
        <f t="shared" si="127"/>
        <v>416.97034643380869</v>
      </c>
      <c r="P652" s="14">
        <f t="shared" si="133"/>
        <v>1773.7660077085663</v>
      </c>
      <c r="Q652" s="14">
        <f t="shared" si="134"/>
        <v>-97.061740707659098</v>
      </c>
    </row>
    <row r="653" spans="1:17" s="3" customFormat="1" ht="27">
      <c r="A653" s="56" t="s">
        <v>2217</v>
      </c>
      <c r="B653" s="17" t="s">
        <v>2218</v>
      </c>
      <c r="C653" s="18" t="s">
        <v>2219</v>
      </c>
      <c r="D653" s="57">
        <v>58999</v>
      </c>
      <c r="E653" s="14">
        <f t="shared" si="131"/>
        <v>1.177797151085943E-3</v>
      </c>
      <c r="F653" s="13">
        <v>104661</v>
      </c>
      <c r="G653" s="14">
        <f t="shared" si="121"/>
        <v>2.7962725801124861E-3</v>
      </c>
      <c r="H653" s="13">
        <v>173035</v>
      </c>
      <c r="I653" s="14">
        <f t="shared" si="122"/>
        <v>4.2606072569864257E-3</v>
      </c>
      <c r="J653" s="15">
        <v>20299</v>
      </c>
      <c r="K653" s="16">
        <f t="shared" si="123"/>
        <v>5.640446076696688E-4</v>
      </c>
      <c r="L653" s="15">
        <v>12809</v>
      </c>
      <c r="M653" s="16">
        <f t="shared" si="132"/>
        <v>4.7206358930718633E-4</v>
      </c>
      <c r="N653" s="14">
        <f t="shared" si="126"/>
        <v>-43.628476700967887</v>
      </c>
      <c r="O653" s="14">
        <f t="shared" si="127"/>
        <v>-39.514549079665962</v>
      </c>
      <c r="P653" s="14">
        <f t="shared" si="133"/>
        <v>752.43115424405141</v>
      </c>
      <c r="Q653" s="14">
        <f t="shared" si="134"/>
        <v>58.474510110078853</v>
      </c>
    </row>
    <row r="654" spans="1:17" s="3" customFormat="1">
      <c r="A654" s="56" t="s">
        <v>2220</v>
      </c>
      <c r="B654" s="17" t="s">
        <v>488</v>
      </c>
      <c r="C654" s="18" t="s">
        <v>489</v>
      </c>
      <c r="D654" s="57">
        <v>58238</v>
      </c>
      <c r="E654" s="14">
        <f t="shared" si="131"/>
        <v>1.1626053066144026E-3</v>
      </c>
      <c r="F654" s="13">
        <v>64042</v>
      </c>
      <c r="G654" s="14">
        <f t="shared" si="121"/>
        <v>1.7110374310924205E-3</v>
      </c>
      <c r="H654" s="13">
        <v>61675</v>
      </c>
      <c r="I654" s="14">
        <f t="shared" si="122"/>
        <v>1.5186115674553577E-3</v>
      </c>
      <c r="J654" s="15">
        <v>65502</v>
      </c>
      <c r="K654" s="16">
        <f t="shared" si="123"/>
        <v>1.8200921174234518E-3</v>
      </c>
      <c r="L654" s="15">
        <v>26161</v>
      </c>
      <c r="M654" s="16">
        <f t="shared" si="132"/>
        <v>9.6413893042901879E-4</v>
      </c>
      <c r="N654" s="14">
        <f t="shared" si="126"/>
        <v>-9.062802535835857</v>
      </c>
      <c r="O654" s="14">
        <f t="shared" si="127"/>
        <v>3.8378597486826109</v>
      </c>
      <c r="P654" s="14">
        <f t="shared" si="133"/>
        <v>-5.842569692528472</v>
      </c>
      <c r="Q654" s="14">
        <f t="shared" si="134"/>
        <v>150.38033714307556</v>
      </c>
    </row>
    <row r="655" spans="1:17" s="3" customFormat="1" ht="13.9" customHeight="1">
      <c r="A655" s="56" t="s">
        <v>2221</v>
      </c>
      <c r="B655" s="17" t="s">
        <v>2222</v>
      </c>
      <c r="C655" s="18" t="s">
        <v>2223</v>
      </c>
      <c r="D655" s="57">
        <v>57748</v>
      </c>
      <c r="E655" s="14">
        <f t="shared" si="131"/>
        <v>1.1528234356668933E-3</v>
      </c>
      <c r="F655" s="13">
        <v>177148</v>
      </c>
      <c r="G655" s="14">
        <f t="shared" si="121"/>
        <v>4.7329386784166656E-3</v>
      </c>
      <c r="H655" s="13">
        <v>49826</v>
      </c>
      <c r="I655" s="14">
        <f t="shared" si="122"/>
        <v>1.2268559377386404E-3</v>
      </c>
      <c r="J655" s="15">
        <v>93367</v>
      </c>
      <c r="K655" s="16">
        <f t="shared" si="123"/>
        <v>2.5943717860137921E-3</v>
      </c>
      <c r="L655" s="15">
        <v>33947</v>
      </c>
      <c r="M655" s="16">
        <f t="shared" si="132"/>
        <v>1.2510846019370017E-3</v>
      </c>
      <c r="N655" s="14">
        <f t="shared" si="126"/>
        <v>-67.40126899541626</v>
      </c>
      <c r="O655" s="14">
        <f t="shared" si="127"/>
        <v>255.53325572994021</v>
      </c>
      <c r="P655" s="14">
        <f t="shared" si="133"/>
        <v>-46.634249788469162</v>
      </c>
      <c r="Q655" s="14">
        <f t="shared" si="134"/>
        <v>175.03755854714703</v>
      </c>
    </row>
    <row r="656" spans="1:17" s="3" customFormat="1" ht="27">
      <c r="A656" s="56" t="s">
        <v>2224</v>
      </c>
      <c r="B656" s="17" t="s">
        <v>2225</v>
      </c>
      <c r="C656" s="18" t="s">
        <v>2226</v>
      </c>
      <c r="D656" s="57">
        <v>57655</v>
      </c>
      <c r="E656" s="14">
        <f t="shared" si="131"/>
        <v>1.1509668764870598E-3</v>
      </c>
      <c r="F656" s="13">
        <v>80404</v>
      </c>
      <c r="G656" s="14">
        <f t="shared" si="121"/>
        <v>2.1481879642977261E-3</v>
      </c>
      <c r="H656" s="13">
        <v>37569</v>
      </c>
      <c r="I656" s="14">
        <f t="shared" si="122"/>
        <v>9.2505420312493443E-4</v>
      </c>
      <c r="J656" s="15">
        <v>67009</v>
      </c>
      <c r="K656" s="16">
        <f t="shared" si="123"/>
        <v>1.861966851339319E-3</v>
      </c>
      <c r="L656" s="15">
        <v>99105</v>
      </c>
      <c r="M656" s="16">
        <f t="shared" si="132"/>
        <v>3.6524211115847218E-3</v>
      </c>
      <c r="N656" s="14">
        <f t="shared" si="126"/>
        <v>-28.293368489129893</v>
      </c>
      <c r="O656" s="14">
        <f t="shared" si="127"/>
        <v>114.01687561553408</v>
      </c>
      <c r="P656" s="14">
        <f t="shared" si="133"/>
        <v>-43.93439687206196</v>
      </c>
      <c r="Q656" s="14">
        <f t="shared" si="134"/>
        <v>-32.385853387821001</v>
      </c>
    </row>
    <row r="657" spans="1:17" s="3" customFormat="1" ht="54">
      <c r="A657" s="56" t="s">
        <v>2227</v>
      </c>
      <c r="B657" s="17" t="s">
        <v>2228</v>
      </c>
      <c r="C657" s="18" t="s">
        <v>2229</v>
      </c>
      <c r="D657" s="57">
        <v>57205</v>
      </c>
      <c r="E657" s="14">
        <f t="shared" si="131"/>
        <v>1.1419835256168979E-3</v>
      </c>
      <c r="F657" s="13">
        <v>33095</v>
      </c>
      <c r="G657" s="14">
        <f t="shared" si="121"/>
        <v>8.8421323166052986E-4</v>
      </c>
      <c r="H657" s="13">
        <v>16017</v>
      </c>
      <c r="I657" s="14">
        <f t="shared" si="122"/>
        <v>3.9438348562517169E-4</v>
      </c>
      <c r="J657" s="15">
        <v>10356</v>
      </c>
      <c r="K657" s="16">
        <f t="shared" si="123"/>
        <v>2.8776028164082418E-4</v>
      </c>
      <c r="L657" s="15">
        <v>8044</v>
      </c>
      <c r="M657" s="16">
        <f t="shared" si="132"/>
        <v>2.9645401767405783E-4</v>
      </c>
      <c r="N657" s="14">
        <f t="shared" si="126"/>
        <v>72.850883819308052</v>
      </c>
      <c r="O657" s="14">
        <f t="shared" si="127"/>
        <v>106.62421177498908</v>
      </c>
      <c r="P657" s="14">
        <f t="shared" si="133"/>
        <v>54.663962920046352</v>
      </c>
      <c r="Q657" s="14">
        <f t="shared" si="134"/>
        <v>28.74191944306315</v>
      </c>
    </row>
    <row r="658" spans="1:17" s="3" customFormat="1">
      <c r="A658" s="56" t="s">
        <v>2230</v>
      </c>
      <c r="B658" s="60" t="s">
        <v>2231</v>
      </c>
      <c r="C658" s="61" t="s">
        <v>2232</v>
      </c>
      <c r="D658" s="57">
        <v>56901</v>
      </c>
      <c r="E658" s="14">
        <f t="shared" si="131"/>
        <v>1.1359147730290555E-3</v>
      </c>
      <c r="F658" s="13"/>
      <c r="G658" s="14"/>
      <c r="H658" s="13"/>
      <c r="I658" s="14"/>
      <c r="J658" s="15"/>
      <c r="K658" s="16"/>
      <c r="L658" s="15"/>
      <c r="M658" s="16"/>
      <c r="N658" s="14"/>
      <c r="O658" s="14"/>
      <c r="P658" s="14"/>
      <c r="Q658" s="14"/>
    </row>
    <row r="659" spans="1:17" s="3" customFormat="1" ht="54">
      <c r="A659" s="56" t="s">
        <v>2233</v>
      </c>
      <c r="B659" s="17" t="s">
        <v>518</v>
      </c>
      <c r="C659" s="18" t="s">
        <v>519</v>
      </c>
      <c r="D659" s="57">
        <v>56073</v>
      </c>
      <c r="E659" s="14">
        <f t="shared" si="131"/>
        <v>1.1193854074279578E-3</v>
      </c>
      <c r="F659" s="13">
        <v>6295</v>
      </c>
      <c r="G659" s="14">
        <f t="shared" ref="G659:G703" si="135">PRODUCT(F659,100,1/3742875453)</f>
        <v>1.6818620013002073E-4</v>
      </c>
      <c r="H659" s="13">
        <v>6558</v>
      </c>
      <c r="I659" s="14">
        <f t="shared" ref="I659:I703" si="136">PRODUCT(H659,100,1/4061275531)</f>
        <v>1.6147636253542336E-4</v>
      </c>
      <c r="J659" s="15">
        <v>9279</v>
      </c>
      <c r="K659" s="16">
        <f t="shared" ref="K659:K703" si="137">PRODUCT(J659,100,1/3598828838)</f>
        <v>2.5783387923379759E-4</v>
      </c>
      <c r="L659" s="15">
        <v>499</v>
      </c>
      <c r="M659" s="16">
        <f>PRODUCT(L659,100,1/2713405628)</f>
        <v>1.8390173398726362E-5</v>
      </c>
      <c r="N659" s="14">
        <f t="shared" ref="N659:N683" si="138">PRODUCT(D659-F659,100,1/F659)</f>
        <v>790.75456711675929</v>
      </c>
      <c r="O659" s="14">
        <f t="shared" ref="O659:O687" si="139">PRODUCT(F659-H659,100,1/H659)</f>
        <v>-4.0103690149435804</v>
      </c>
      <c r="P659" s="14">
        <f t="shared" ref="P659:P676" si="140">PRODUCT(H659-J659,100,1/J659)</f>
        <v>-29.324280633688975</v>
      </c>
      <c r="Q659" s="14">
        <f>PRODUCT(J659-L659,100,1/L659)</f>
        <v>1759.5190380761521</v>
      </c>
    </row>
    <row r="660" spans="1:17" s="3" customFormat="1" ht="54">
      <c r="A660" s="56" t="s">
        <v>2234</v>
      </c>
      <c r="B660" s="17" t="s">
        <v>2235</v>
      </c>
      <c r="C660" s="18" t="s">
        <v>2236</v>
      </c>
      <c r="D660" s="57">
        <v>55483</v>
      </c>
      <c r="E660" s="14">
        <f t="shared" si="131"/>
        <v>1.1076072362870789E-3</v>
      </c>
      <c r="F660" s="13">
        <v>67694</v>
      </c>
      <c r="G660" s="14">
        <f t="shared" si="135"/>
        <v>1.8086094728517273E-3</v>
      </c>
      <c r="H660" s="13">
        <v>383569</v>
      </c>
      <c r="I660" s="14">
        <f t="shared" si="136"/>
        <v>9.4445451206693811E-3</v>
      </c>
      <c r="J660" s="15">
        <v>175428</v>
      </c>
      <c r="K660" s="16">
        <f t="shared" si="137"/>
        <v>4.8745858137974607E-3</v>
      </c>
      <c r="L660" s="15">
        <v>528980</v>
      </c>
      <c r="M660" s="16">
        <f>PRODUCT(L660,100,1/2713405628)</f>
        <v>1.9495057964846234E-2</v>
      </c>
      <c r="N660" s="14">
        <f t="shared" si="138"/>
        <v>-18.038526309569534</v>
      </c>
      <c r="O660" s="14">
        <f t="shared" si="139"/>
        <v>-82.351545615000163</v>
      </c>
      <c r="P660" s="14">
        <f t="shared" si="140"/>
        <v>118.64753631119321</v>
      </c>
      <c r="Q660" s="14">
        <f>PRODUCT(J660-L660,100,1/L660)</f>
        <v>-66.836553366856975</v>
      </c>
    </row>
    <row r="661" spans="1:17" s="3" customFormat="1">
      <c r="A661" s="56" t="s">
        <v>2237</v>
      </c>
      <c r="B661" s="17" t="s">
        <v>2238</v>
      </c>
      <c r="C661" s="18" t="s">
        <v>2239</v>
      </c>
      <c r="D661" s="57">
        <v>55322</v>
      </c>
      <c r="E661" s="14">
        <f t="shared" si="131"/>
        <v>1.1043931929757545E-3</v>
      </c>
      <c r="F661" s="13">
        <v>129290</v>
      </c>
      <c r="G661" s="14">
        <f t="shared" si="135"/>
        <v>3.4542960786037137E-3</v>
      </c>
      <c r="H661" s="13">
        <v>26253</v>
      </c>
      <c r="I661" s="14">
        <f t="shared" si="136"/>
        <v>6.4642252907021495E-4</v>
      </c>
      <c r="J661" s="15">
        <v>230044</v>
      </c>
      <c r="K661" s="16">
        <f t="shared" si="137"/>
        <v>6.3921906363250056E-3</v>
      </c>
      <c r="L661" s="15">
        <v>223787</v>
      </c>
      <c r="M661" s="16">
        <f>PRODUCT(L661,100,1/2713405628)</f>
        <v>8.2474583855326189E-3</v>
      </c>
      <c r="N661" s="14">
        <f t="shared" si="138"/>
        <v>-57.210921184933092</v>
      </c>
      <c r="O661" s="14">
        <f t="shared" si="139"/>
        <v>392.47705024187712</v>
      </c>
      <c r="P661" s="14">
        <f t="shared" si="140"/>
        <v>-88.587835370624745</v>
      </c>
      <c r="Q661" s="14">
        <f>PRODUCT(J661-L661,100,1/L661)</f>
        <v>2.795962231943768</v>
      </c>
    </row>
    <row r="662" spans="1:17" s="3" customFormat="1" ht="27">
      <c r="A662" s="56" t="s">
        <v>2240</v>
      </c>
      <c r="B662" s="17" t="s">
        <v>2241</v>
      </c>
      <c r="C662" s="18" t="s">
        <v>2242</v>
      </c>
      <c r="D662" s="57">
        <v>55062</v>
      </c>
      <c r="E662" s="14">
        <f t="shared" si="131"/>
        <v>1.0992028124729943E-3</v>
      </c>
      <c r="F662" s="13">
        <v>36551</v>
      </c>
      <c r="G662" s="14">
        <f t="shared" si="135"/>
        <v>9.7654865781610599E-4</v>
      </c>
      <c r="H662" s="13">
        <v>28782</v>
      </c>
      <c r="I662" s="14">
        <f t="shared" si="136"/>
        <v>7.0869360574787367E-4</v>
      </c>
      <c r="J662" s="15">
        <v>10695</v>
      </c>
      <c r="K662" s="16">
        <f t="shared" si="137"/>
        <v>2.9718001276058466E-4</v>
      </c>
      <c r="L662" s="15"/>
      <c r="M662" s="16"/>
      <c r="N662" s="14">
        <f t="shared" si="138"/>
        <v>50.644305217367517</v>
      </c>
      <c r="O662" s="14">
        <f t="shared" si="139"/>
        <v>26.992564797442849</v>
      </c>
      <c r="P662" s="14">
        <f t="shared" si="140"/>
        <v>169.1164095371669</v>
      </c>
      <c r="Q662" s="14"/>
    </row>
    <row r="663" spans="1:17" s="3" customFormat="1" ht="54">
      <c r="A663" s="56" t="s">
        <v>2243</v>
      </c>
      <c r="B663" s="17" t="s">
        <v>909</v>
      </c>
      <c r="C663" s="18" t="s">
        <v>910</v>
      </c>
      <c r="D663" s="57">
        <v>54900</v>
      </c>
      <c r="E663" s="14">
        <f t="shared" si="131"/>
        <v>1.0959688061597361E-3</v>
      </c>
      <c r="F663" s="13">
        <v>12395</v>
      </c>
      <c r="G663" s="14">
        <f t="shared" si="135"/>
        <v>3.311625020828605E-4</v>
      </c>
      <c r="H663" s="13">
        <v>57955</v>
      </c>
      <c r="I663" s="14">
        <f t="shared" si="136"/>
        <v>1.4270147286886948E-3</v>
      </c>
      <c r="J663" s="15">
        <v>374897</v>
      </c>
      <c r="K663" s="16">
        <f t="shared" si="137"/>
        <v>1.0417194506208967E-2</v>
      </c>
      <c r="L663" s="15">
        <v>38089</v>
      </c>
      <c r="M663" s="16">
        <f>PRODUCT(L663,100,1/2713405628)</f>
        <v>1.4037340973629027E-3</v>
      </c>
      <c r="N663" s="14">
        <f t="shared" si="138"/>
        <v>342.9205324727713</v>
      </c>
      <c r="O663" s="14">
        <f t="shared" si="139"/>
        <v>-78.612716763005778</v>
      </c>
      <c r="P663" s="14">
        <f t="shared" si="140"/>
        <v>-84.541087285307697</v>
      </c>
      <c r="Q663" s="14">
        <f>PRODUCT(J663-L663,100,1/L663)</f>
        <v>884.26579852450834</v>
      </c>
    </row>
    <row r="664" spans="1:17" s="3" customFormat="1" ht="54">
      <c r="A664" s="56" t="s">
        <v>2244</v>
      </c>
      <c r="B664" s="17" t="s">
        <v>2245</v>
      </c>
      <c r="C664" s="18" t="s">
        <v>2246</v>
      </c>
      <c r="D664" s="57">
        <v>54190</v>
      </c>
      <c r="E664" s="14">
        <f t="shared" si="131"/>
        <v>1.0817950747868141E-3</v>
      </c>
      <c r="F664" s="13">
        <v>55084</v>
      </c>
      <c r="G664" s="14">
        <f t="shared" si="135"/>
        <v>1.4717027240606928E-3</v>
      </c>
      <c r="H664" s="13">
        <v>39609</v>
      </c>
      <c r="I664" s="14">
        <f t="shared" si="136"/>
        <v>9.7528472760987858E-4</v>
      </c>
      <c r="J664" s="15">
        <v>108963</v>
      </c>
      <c r="K664" s="16">
        <f t="shared" si="137"/>
        <v>3.0277349911576987E-3</v>
      </c>
      <c r="L664" s="15">
        <v>29860</v>
      </c>
      <c r="M664" s="16">
        <f>PRODUCT(L664,100,1/2713405628)</f>
        <v>1.1004620795310005E-3</v>
      </c>
      <c r="N664" s="14">
        <f t="shared" si="138"/>
        <v>-1.6229758187495462</v>
      </c>
      <c r="O664" s="14">
        <f t="shared" si="139"/>
        <v>39.069403418415007</v>
      </c>
      <c r="P664" s="14">
        <f t="shared" si="140"/>
        <v>-63.649128603287352</v>
      </c>
      <c r="Q664" s="14">
        <f>PRODUCT(J664-L664,100,1/L664)</f>
        <v>264.91292699263226</v>
      </c>
    </row>
    <row r="665" spans="1:17" s="3" customFormat="1" ht="54">
      <c r="A665" s="56" t="s">
        <v>2247</v>
      </c>
      <c r="B665" s="17" t="s">
        <v>957</v>
      </c>
      <c r="C665" s="18" t="s">
        <v>958</v>
      </c>
      <c r="D665" s="57">
        <v>54100</v>
      </c>
      <c r="E665" s="14">
        <f t="shared" si="131"/>
        <v>1.0799984046127818E-3</v>
      </c>
      <c r="F665" s="13">
        <v>4986</v>
      </c>
      <c r="G665" s="14">
        <f t="shared" si="135"/>
        <v>1.3321308877653427E-4</v>
      </c>
      <c r="H665" s="13">
        <v>26549</v>
      </c>
      <c r="I665" s="14">
        <f t="shared" si="136"/>
        <v>6.5371087968175588E-4</v>
      </c>
      <c r="J665" s="15">
        <v>188779</v>
      </c>
      <c r="K665" s="16">
        <f t="shared" si="137"/>
        <v>5.2455676137382334E-3</v>
      </c>
      <c r="L665" s="15"/>
      <c r="M665" s="16"/>
      <c r="N665" s="14">
        <f t="shared" si="138"/>
        <v>985.03810669875645</v>
      </c>
      <c r="O665" s="14">
        <f t="shared" si="139"/>
        <v>-81.219631624543297</v>
      </c>
      <c r="P665" s="14">
        <f t="shared" si="140"/>
        <v>-85.936465390747912</v>
      </c>
      <c r="Q665" s="14"/>
    </row>
    <row r="666" spans="1:17" s="3" customFormat="1">
      <c r="A666" s="56" t="s">
        <v>2248</v>
      </c>
      <c r="B666" s="17" t="s">
        <v>1081</v>
      </c>
      <c r="C666" s="18" t="s">
        <v>1082</v>
      </c>
      <c r="D666" s="57">
        <v>53332</v>
      </c>
      <c r="E666" s="14">
        <f t="shared" si="131"/>
        <v>1.0646668191277057E-3</v>
      </c>
      <c r="F666" s="13">
        <v>74600</v>
      </c>
      <c r="G666" s="14">
        <f t="shared" si="135"/>
        <v>1.9931200206035815E-3</v>
      </c>
      <c r="H666" s="13">
        <v>110793</v>
      </c>
      <c r="I666" s="14">
        <f t="shared" si="136"/>
        <v>2.7280345584609882E-3</v>
      </c>
      <c r="J666" s="15">
        <v>131953</v>
      </c>
      <c r="K666" s="16">
        <f t="shared" si="137"/>
        <v>3.6665539246187404E-3</v>
      </c>
      <c r="L666" s="15">
        <v>93737</v>
      </c>
      <c r="M666" s="16">
        <f t="shared" ref="M666:M676" si="141">PRODUCT(L666,100,1/2713405628)</f>
        <v>3.4545885448425111E-3</v>
      </c>
      <c r="N666" s="14">
        <f t="shared" si="138"/>
        <v>-28.509383378016086</v>
      </c>
      <c r="O666" s="14">
        <f t="shared" si="139"/>
        <v>-32.667226268807596</v>
      </c>
      <c r="P666" s="14">
        <f t="shared" si="140"/>
        <v>-16.036012822747495</v>
      </c>
      <c r="Q666" s="14">
        <f t="shared" ref="Q666:Q676" si="142">PRODUCT(J666-L666,100,1/L666)</f>
        <v>40.769386688287447</v>
      </c>
    </row>
    <row r="667" spans="1:17" s="3" customFormat="1" ht="54">
      <c r="A667" s="56" t="s">
        <v>2249</v>
      </c>
      <c r="B667" s="17" t="s">
        <v>2250</v>
      </c>
      <c r="C667" s="18" t="s">
        <v>2251</v>
      </c>
      <c r="D667" s="57">
        <v>52928</v>
      </c>
      <c r="E667" s="14">
        <f t="shared" si="131"/>
        <v>1.0566017663464938E-3</v>
      </c>
      <c r="F667" s="13">
        <v>40944</v>
      </c>
      <c r="G667" s="14">
        <f t="shared" si="135"/>
        <v>1.0939183126487003E-3</v>
      </c>
      <c r="H667" s="13">
        <v>45628</v>
      </c>
      <c r="I667" s="14">
        <f t="shared" si="136"/>
        <v>1.1234893976465839E-3</v>
      </c>
      <c r="J667" s="15">
        <v>5906</v>
      </c>
      <c r="K667" s="16">
        <f t="shared" si="137"/>
        <v>1.6410894393305403E-4</v>
      </c>
      <c r="L667" s="15">
        <v>77256</v>
      </c>
      <c r="M667" s="16">
        <f t="shared" si="141"/>
        <v>2.8471968659158397E-3</v>
      </c>
      <c r="N667" s="14">
        <f t="shared" si="138"/>
        <v>29.26924579914029</v>
      </c>
      <c r="O667" s="14">
        <f t="shared" si="139"/>
        <v>-10.265626369772946</v>
      </c>
      <c r="P667" s="14">
        <f t="shared" si="140"/>
        <v>672.57026752455135</v>
      </c>
      <c r="Q667" s="14">
        <f t="shared" si="142"/>
        <v>-92.355286320803572</v>
      </c>
    </row>
    <row r="668" spans="1:17" s="3" customFormat="1" ht="54">
      <c r="A668" s="56" t="s">
        <v>2252</v>
      </c>
      <c r="B668" s="17" t="s">
        <v>580</v>
      </c>
      <c r="C668" s="18" t="s">
        <v>581</v>
      </c>
      <c r="D668" s="57">
        <v>52854</v>
      </c>
      <c r="E668" s="14">
        <f t="shared" si="131"/>
        <v>1.0551245042034006E-3</v>
      </c>
      <c r="F668" s="13">
        <v>3781</v>
      </c>
      <c r="G668" s="14">
        <f t="shared" si="135"/>
        <v>1.0101858978421101E-4</v>
      </c>
      <c r="H668" s="13">
        <v>11168</v>
      </c>
      <c r="I668" s="14">
        <f t="shared" si="136"/>
        <v>2.7498749874894907E-4</v>
      </c>
      <c r="J668" s="15">
        <v>39610</v>
      </c>
      <c r="K668" s="16">
        <f t="shared" si="137"/>
        <v>1.1006358396864664E-3</v>
      </c>
      <c r="L668" s="15">
        <v>23308</v>
      </c>
      <c r="M668" s="16">
        <f t="shared" si="141"/>
        <v>8.5899431177858534E-4</v>
      </c>
      <c r="N668" s="14">
        <f t="shared" si="138"/>
        <v>1297.8841576302566</v>
      </c>
      <c r="O668" s="14">
        <f t="shared" si="139"/>
        <v>-66.144340974212028</v>
      </c>
      <c r="P668" s="14">
        <f t="shared" si="140"/>
        <v>-71.805099722292354</v>
      </c>
      <c r="Q668" s="14">
        <f t="shared" si="142"/>
        <v>69.941650935301183</v>
      </c>
    </row>
    <row r="669" spans="1:17" s="3" customFormat="1" ht="54">
      <c r="A669" s="56" t="s">
        <v>2253</v>
      </c>
      <c r="B669" s="17" t="s">
        <v>2254</v>
      </c>
      <c r="C669" s="18" t="s">
        <v>2255</v>
      </c>
      <c r="D669" s="57">
        <v>52595</v>
      </c>
      <c r="E669" s="14">
        <f t="shared" si="131"/>
        <v>1.049954086702574E-3</v>
      </c>
      <c r="F669" s="13">
        <v>49753</v>
      </c>
      <c r="G669" s="14">
        <f t="shared" si="135"/>
        <v>1.3292721231245308E-3</v>
      </c>
      <c r="H669" s="13">
        <v>80237</v>
      </c>
      <c r="I669" s="14">
        <f t="shared" si="136"/>
        <v>1.9756600946561091E-3</v>
      </c>
      <c r="J669" s="15">
        <v>100396</v>
      </c>
      <c r="K669" s="16">
        <f t="shared" si="137"/>
        <v>2.7896853259571442E-3</v>
      </c>
      <c r="L669" s="15">
        <v>51358</v>
      </c>
      <c r="M669" s="16">
        <f t="shared" si="141"/>
        <v>1.892750551927432E-3</v>
      </c>
      <c r="N669" s="14">
        <f t="shared" si="138"/>
        <v>5.7122183586919384</v>
      </c>
      <c r="O669" s="14">
        <f t="shared" si="139"/>
        <v>-37.992447374652592</v>
      </c>
      <c r="P669" s="14">
        <f t="shared" si="140"/>
        <v>-20.079485238455717</v>
      </c>
      <c r="Q669" s="14">
        <f t="shared" si="142"/>
        <v>95.482690135908712</v>
      </c>
    </row>
    <row r="670" spans="1:17" s="3" customFormat="1">
      <c r="A670" s="56" t="s">
        <v>2256</v>
      </c>
      <c r="B670" s="17" t="s">
        <v>626</v>
      </c>
      <c r="C670" s="18" t="s">
        <v>627</v>
      </c>
      <c r="D670" s="57">
        <v>52422</v>
      </c>
      <c r="E670" s="14">
        <f t="shared" si="131"/>
        <v>1.0465004873680453E-3</v>
      </c>
      <c r="F670" s="13">
        <v>191440</v>
      </c>
      <c r="G670" s="14">
        <f t="shared" si="135"/>
        <v>5.1147841386642041E-3</v>
      </c>
      <c r="H670" s="13">
        <v>32856</v>
      </c>
      <c r="I670" s="14">
        <f t="shared" si="136"/>
        <v>8.0900691788104149E-4</v>
      </c>
      <c r="J670" s="15">
        <v>30463</v>
      </c>
      <c r="K670" s="16">
        <f t="shared" si="137"/>
        <v>8.4646982035770828E-4</v>
      </c>
      <c r="L670" s="15">
        <v>5054</v>
      </c>
      <c r="M670" s="16">
        <f t="shared" si="141"/>
        <v>1.8626039350132874E-4</v>
      </c>
      <c r="N670" s="14">
        <f t="shared" si="138"/>
        <v>-72.617007939824489</v>
      </c>
      <c r="O670" s="14">
        <f t="shared" si="139"/>
        <v>482.66374482590697</v>
      </c>
      <c r="P670" s="14">
        <f t="shared" si="140"/>
        <v>7.855431178807077</v>
      </c>
      <c r="Q670" s="14">
        <f t="shared" si="142"/>
        <v>502.75029679461812</v>
      </c>
    </row>
    <row r="671" spans="1:17" s="3" customFormat="1" ht="54">
      <c r="A671" s="56" t="s">
        <v>2257</v>
      </c>
      <c r="B671" s="17" t="s">
        <v>2258</v>
      </c>
      <c r="C671" s="18" t="s">
        <v>2259</v>
      </c>
      <c r="D671" s="57">
        <v>52409</v>
      </c>
      <c r="E671" s="14">
        <f t="shared" si="131"/>
        <v>1.0462409683429073E-3</v>
      </c>
      <c r="F671" s="13">
        <v>8420</v>
      </c>
      <c r="G671" s="14">
        <f t="shared" si="135"/>
        <v>2.2496073154801819E-4</v>
      </c>
      <c r="H671" s="13">
        <v>180701</v>
      </c>
      <c r="I671" s="14">
        <f t="shared" si="136"/>
        <v>4.4493656887028875E-3</v>
      </c>
      <c r="J671" s="15">
        <v>280890</v>
      </c>
      <c r="K671" s="16">
        <f t="shared" si="137"/>
        <v>7.8050391570192263E-3</v>
      </c>
      <c r="L671" s="15">
        <v>101604</v>
      </c>
      <c r="M671" s="16">
        <f t="shared" si="141"/>
        <v>3.7445193947979825E-3</v>
      </c>
      <c r="N671" s="14">
        <f t="shared" si="138"/>
        <v>522.43467933491684</v>
      </c>
      <c r="O671" s="14">
        <f t="shared" si="139"/>
        <v>-95.340368896685675</v>
      </c>
      <c r="P671" s="14">
        <f t="shared" si="140"/>
        <v>-35.668411121791451</v>
      </c>
      <c r="Q671" s="14">
        <f t="shared" si="142"/>
        <v>176.45565135230896</v>
      </c>
    </row>
    <row r="672" spans="1:17" s="3" customFormat="1" ht="54">
      <c r="A672" s="56" t="s">
        <v>2260</v>
      </c>
      <c r="B672" s="17" t="s">
        <v>1053</v>
      </c>
      <c r="C672" s="18" t="s">
        <v>1054</v>
      </c>
      <c r="D672" s="57">
        <v>50563</v>
      </c>
      <c r="E672" s="14">
        <f t="shared" si="131"/>
        <v>1.0093892667733103E-3</v>
      </c>
      <c r="F672" s="13">
        <v>23046</v>
      </c>
      <c r="G672" s="14">
        <f t="shared" si="135"/>
        <v>6.1572981226313856E-4</v>
      </c>
      <c r="H672" s="13">
        <v>34792</v>
      </c>
      <c r="I672" s="14">
        <f t="shared" si="136"/>
        <v>8.5667667052949825E-4</v>
      </c>
      <c r="J672" s="15">
        <v>7549</v>
      </c>
      <c r="K672" s="16">
        <f t="shared" si="137"/>
        <v>2.0976268502381052E-4</v>
      </c>
      <c r="L672" s="15">
        <v>8163</v>
      </c>
      <c r="M672" s="16">
        <f t="shared" si="141"/>
        <v>3.0083965020802263E-4</v>
      </c>
      <c r="N672" s="14">
        <f t="shared" si="138"/>
        <v>119.40032977523215</v>
      </c>
      <c r="O672" s="14">
        <f t="shared" si="139"/>
        <v>-33.760634628650266</v>
      </c>
      <c r="P672" s="14">
        <f t="shared" si="140"/>
        <v>360.88223605775602</v>
      </c>
      <c r="Q672" s="14">
        <f t="shared" si="142"/>
        <v>-7.5217444566948428</v>
      </c>
    </row>
    <row r="673" spans="1:17" s="3" customFormat="1" ht="54">
      <c r="A673" s="56" t="s">
        <v>2261</v>
      </c>
      <c r="B673" s="17" t="s">
        <v>891</v>
      </c>
      <c r="C673" s="18" t="s">
        <v>892</v>
      </c>
      <c r="D673" s="57">
        <v>49131</v>
      </c>
      <c r="E673" s="14">
        <f t="shared" si="131"/>
        <v>9.8080224800426211E-4</v>
      </c>
      <c r="F673" s="13">
        <v>46843</v>
      </c>
      <c r="G673" s="14">
        <f t="shared" si="135"/>
        <v>1.2515244118650613E-3</v>
      </c>
      <c r="H673" s="13">
        <v>87975</v>
      </c>
      <c r="I673" s="14">
        <f t="shared" si="136"/>
        <v>2.1661913684132158E-3</v>
      </c>
      <c r="J673" s="15">
        <v>51584</v>
      </c>
      <c r="K673" s="16">
        <f t="shared" si="137"/>
        <v>1.4333551919814866E-3</v>
      </c>
      <c r="L673" s="15">
        <v>45418</v>
      </c>
      <c r="M673" s="16">
        <f t="shared" si="141"/>
        <v>1.6738374657782643E-3</v>
      </c>
      <c r="N673" s="14">
        <f t="shared" si="138"/>
        <v>4.8844010844736676</v>
      </c>
      <c r="O673" s="14">
        <f t="shared" si="139"/>
        <v>-46.754191531685137</v>
      </c>
      <c r="P673" s="14">
        <f t="shared" si="140"/>
        <v>70.547068858560792</v>
      </c>
      <c r="Q673" s="14">
        <f t="shared" si="142"/>
        <v>13.576115196618082</v>
      </c>
    </row>
    <row r="674" spans="1:17" s="3" customFormat="1" ht="54">
      <c r="A674" s="56" t="s">
        <v>2262</v>
      </c>
      <c r="B674" s="17" t="s">
        <v>2263</v>
      </c>
      <c r="C674" s="18" t="s">
        <v>2264</v>
      </c>
      <c r="D674" s="57">
        <v>49100</v>
      </c>
      <c r="E674" s="14">
        <f t="shared" si="131"/>
        <v>9.8018339494431762E-4</v>
      </c>
      <c r="F674" s="13">
        <v>38447</v>
      </c>
      <c r="G674" s="14">
        <f t="shared" si="135"/>
        <v>1.0272048985542346E-3</v>
      </c>
      <c r="H674" s="13">
        <v>33719</v>
      </c>
      <c r="I674" s="14">
        <f t="shared" si="136"/>
        <v>8.302563995626625E-4</v>
      </c>
      <c r="J674" s="15">
        <v>236966</v>
      </c>
      <c r="K674" s="16">
        <f t="shared" si="137"/>
        <v>6.5845309867998787E-3</v>
      </c>
      <c r="L674" s="15">
        <v>155236</v>
      </c>
      <c r="M674" s="16">
        <f t="shared" si="141"/>
        <v>5.7210760675845407E-3</v>
      </c>
      <c r="N674" s="14">
        <f t="shared" si="138"/>
        <v>27.708273727468985</v>
      </c>
      <c r="O674" s="14">
        <f t="shared" si="139"/>
        <v>14.021768142590231</v>
      </c>
      <c r="P674" s="14">
        <f t="shared" si="140"/>
        <v>-85.770532481453031</v>
      </c>
      <c r="Q674" s="14">
        <f t="shared" si="142"/>
        <v>52.648870107449305</v>
      </c>
    </row>
    <row r="675" spans="1:17" s="3" customFormat="1" ht="54">
      <c r="A675" s="56" t="s">
        <v>2265</v>
      </c>
      <c r="B675" s="17" t="s">
        <v>386</v>
      </c>
      <c r="C675" s="18" t="s">
        <v>387</v>
      </c>
      <c r="D675" s="57">
        <v>48352</v>
      </c>
      <c r="E675" s="14">
        <f t="shared" si="131"/>
        <v>9.6525106949791543E-4</v>
      </c>
      <c r="F675" s="13">
        <v>91163</v>
      </c>
      <c r="G675" s="14">
        <f t="shared" si="135"/>
        <v>2.4356407565453661E-3</v>
      </c>
      <c r="H675" s="13">
        <v>52244</v>
      </c>
      <c r="I675" s="14">
        <f t="shared" si="136"/>
        <v>1.2863938829369714E-3</v>
      </c>
      <c r="J675" s="15">
        <v>83584</v>
      </c>
      <c r="K675" s="16">
        <f t="shared" si="137"/>
        <v>2.3225333507789349E-3</v>
      </c>
      <c r="L675" s="15">
        <v>86625</v>
      </c>
      <c r="M675" s="16">
        <f t="shared" si="141"/>
        <v>3.1924825063420264E-3</v>
      </c>
      <c r="N675" s="14">
        <f t="shared" si="138"/>
        <v>-46.960938099887017</v>
      </c>
      <c r="O675" s="14">
        <f t="shared" si="139"/>
        <v>74.494678814792124</v>
      </c>
      <c r="P675" s="14">
        <f t="shared" si="140"/>
        <v>-37.495214395099545</v>
      </c>
      <c r="Q675" s="14">
        <f t="shared" si="142"/>
        <v>-3.5105339105339106</v>
      </c>
    </row>
    <row r="676" spans="1:17" s="3" customFormat="1" ht="54">
      <c r="A676" s="56" t="s">
        <v>2266</v>
      </c>
      <c r="B676" s="59" t="s">
        <v>2267</v>
      </c>
      <c r="C676" s="32" t="s">
        <v>2268</v>
      </c>
      <c r="D676" s="57">
        <v>47801</v>
      </c>
      <c r="E676" s="14">
        <f t="shared" si="131"/>
        <v>9.5425145543245069E-4</v>
      </c>
      <c r="F676" s="23"/>
      <c r="G676" s="26">
        <f t="shared" si="135"/>
        <v>2.6717426549645864E-8</v>
      </c>
      <c r="H676" s="23">
        <v>91321</v>
      </c>
      <c r="I676" s="26">
        <f t="shared" si="136"/>
        <v>2.2485792776909723E-3</v>
      </c>
      <c r="J676" s="22">
        <v>207966</v>
      </c>
      <c r="K676" s="25">
        <f t="shared" si="137"/>
        <v>5.7787132803896911E-3</v>
      </c>
      <c r="L676" s="22">
        <v>118083</v>
      </c>
      <c r="M676" s="25">
        <f t="shared" si="141"/>
        <v>4.3518373656148395E-3</v>
      </c>
      <c r="N676" s="14" t="e">
        <f t="shared" si="138"/>
        <v>#DIV/0!</v>
      </c>
      <c r="O676" s="14">
        <f t="shared" si="139"/>
        <v>-100</v>
      </c>
      <c r="P676" s="14">
        <f t="shared" si="140"/>
        <v>-56.088495234797996</v>
      </c>
      <c r="Q676" s="14">
        <f t="shared" si="142"/>
        <v>76.118492924468384</v>
      </c>
    </row>
    <row r="677" spans="1:17" s="3" customFormat="1" ht="40.5">
      <c r="A677" s="56" t="s">
        <v>2269</v>
      </c>
      <c r="B677" s="58" t="s">
        <v>2270</v>
      </c>
      <c r="C677" s="12" t="s">
        <v>2271</v>
      </c>
      <c r="D677" s="57">
        <v>47797</v>
      </c>
      <c r="E677" s="14">
        <f t="shared" si="131"/>
        <v>9.5417160342471598E-4</v>
      </c>
      <c r="F677" s="13">
        <v>220814</v>
      </c>
      <c r="G677" s="14">
        <f t="shared" si="135"/>
        <v>5.899581826133502E-3</v>
      </c>
      <c r="H677" s="13">
        <v>226064</v>
      </c>
      <c r="I677" s="14">
        <f t="shared" si="136"/>
        <v>5.5663300427276526E-3</v>
      </c>
      <c r="J677" s="15"/>
      <c r="K677" s="16">
        <f t="shared" si="137"/>
        <v>2.7786817462420257E-8</v>
      </c>
      <c r="L677" s="15"/>
      <c r="M677" s="16"/>
      <c r="N677" s="14">
        <f t="shared" si="138"/>
        <v>-78.354180441457515</v>
      </c>
      <c r="O677" s="14">
        <f t="shared" si="139"/>
        <v>-2.3223511925826315</v>
      </c>
      <c r="P677" s="14"/>
      <c r="Q677" s="14"/>
    </row>
    <row r="678" spans="1:17" s="3" customFormat="1">
      <c r="A678" s="56" t="s">
        <v>2272</v>
      </c>
      <c r="B678" s="17" t="s">
        <v>2273</v>
      </c>
      <c r="C678" s="18" t="s">
        <v>2274</v>
      </c>
      <c r="D678" s="57">
        <v>45222</v>
      </c>
      <c r="E678" s="14">
        <f t="shared" si="131"/>
        <v>9.0276687344545696E-4</v>
      </c>
      <c r="F678" s="13">
        <v>875</v>
      </c>
      <c r="G678" s="14">
        <f t="shared" si="135"/>
        <v>2.3377748230940131E-5</v>
      </c>
      <c r="H678" s="13">
        <v>59346</v>
      </c>
      <c r="I678" s="14">
        <f t="shared" si="136"/>
        <v>1.4612650520017131E-3</v>
      </c>
      <c r="J678" s="15">
        <v>34869</v>
      </c>
      <c r="K678" s="16">
        <f t="shared" si="137"/>
        <v>9.68898538097132E-4</v>
      </c>
      <c r="L678" s="15">
        <v>20300</v>
      </c>
      <c r="M678" s="16">
        <f t="shared" ref="M678:M683" si="143">PRODUCT(L678,100,1/2713405628)</f>
        <v>7.4813731461752535E-4</v>
      </c>
      <c r="N678" s="14">
        <f t="shared" si="138"/>
        <v>5068.2285714285717</v>
      </c>
      <c r="O678" s="14">
        <f t="shared" si="139"/>
        <v>-98.525595659353613</v>
      </c>
      <c r="P678" s="14">
        <f>PRODUCT(H678-J678,100,1/J678)</f>
        <v>70.197023143766671</v>
      </c>
      <c r="Q678" s="14">
        <f t="shared" ref="Q678:Q683" si="144">PRODUCT(J678-L678,100,1/L678)</f>
        <v>71.768472906403943</v>
      </c>
    </row>
    <row r="679" spans="1:17" s="3" customFormat="1">
      <c r="A679" s="56" t="s">
        <v>2275</v>
      </c>
      <c r="B679" s="17" t="s">
        <v>26</v>
      </c>
      <c r="C679" s="18" t="s">
        <v>27</v>
      </c>
      <c r="D679" s="57">
        <v>43953</v>
      </c>
      <c r="E679" s="14">
        <f t="shared" si="131"/>
        <v>8.774338239916007E-4</v>
      </c>
      <c r="F679" s="13">
        <v>2914</v>
      </c>
      <c r="G679" s="14">
        <f t="shared" si="135"/>
        <v>7.7854580965668047E-5</v>
      </c>
      <c r="H679" s="13">
        <v>1501</v>
      </c>
      <c r="I679" s="14">
        <f t="shared" si="136"/>
        <v>3.6958831986226055E-5</v>
      </c>
      <c r="J679" s="15"/>
      <c r="K679" s="16">
        <f t="shared" si="137"/>
        <v>2.7786817462420257E-8</v>
      </c>
      <c r="L679" s="15">
        <v>163547</v>
      </c>
      <c r="M679" s="16">
        <f t="shared" si="143"/>
        <v>6.0273701179188385E-3</v>
      </c>
      <c r="N679" s="14">
        <f t="shared" si="138"/>
        <v>1408.3390528483185</v>
      </c>
      <c r="O679" s="14">
        <f t="shared" si="139"/>
        <v>94.137241838774159</v>
      </c>
      <c r="P679" s="14"/>
      <c r="Q679" s="14">
        <f t="shared" si="144"/>
        <v>-100</v>
      </c>
    </row>
    <row r="680" spans="1:17" s="3" customFormat="1" ht="54">
      <c r="A680" s="56" t="s">
        <v>2276</v>
      </c>
      <c r="B680" s="17" t="s">
        <v>2277</v>
      </c>
      <c r="C680" s="18" t="s">
        <v>2278</v>
      </c>
      <c r="D680" s="57">
        <v>43754</v>
      </c>
      <c r="E680" s="14">
        <f t="shared" si="131"/>
        <v>8.7346118660679584E-4</v>
      </c>
      <c r="F680" s="13">
        <v>11990</v>
      </c>
      <c r="G680" s="14">
        <f t="shared" si="135"/>
        <v>3.2034194433025394E-4</v>
      </c>
      <c r="H680" s="13">
        <v>20514</v>
      </c>
      <c r="I680" s="14">
        <f t="shared" si="136"/>
        <v>5.0511224474712941E-4</v>
      </c>
      <c r="J680" s="15">
        <v>14047</v>
      </c>
      <c r="K680" s="16">
        <f t="shared" si="137"/>
        <v>3.9032142489461738E-4</v>
      </c>
      <c r="L680" s="15">
        <v>8589</v>
      </c>
      <c r="M680" s="16">
        <f t="shared" si="143"/>
        <v>3.1653947759851847E-4</v>
      </c>
      <c r="N680" s="14">
        <f t="shared" si="138"/>
        <v>264.92076730608841</v>
      </c>
      <c r="O680" s="14">
        <f t="shared" si="139"/>
        <v>-41.552110753631666</v>
      </c>
      <c r="P680" s="14">
        <f t="shared" ref="P680:P703" si="145">PRODUCT(H680-J680,100,1/J680)</f>
        <v>46.038299992881043</v>
      </c>
      <c r="Q680" s="14">
        <f t="shared" si="144"/>
        <v>63.546396553731512</v>
      </c>
    </row>
    <row r="681" spans="1:17" s="3" customFormat="1" ht="13.9" customHeight="1">
      <c r="A681" s="56" t="s">
        <v>2279</v>
      </c>
      <c r="B681" s="17" t="s">
        <v>2280</v>
      </c>
      <c r="C681" s="18" t="s">
        <v>2281</v>
      </c>
      <c r="D681" s="57">
        <v>43353</v>
      </c>
      <c r="E681" s="14">
        <f t="shared" si="131"/>
        <v>8.6545602283138502E-4</v>
      </c>
      <c r="F681" s="13">
        <v>43828</v>
      </c>
      <c r="G681" s="14">
        <f t="shared" si="135"/>
        <v>1.170971370817879E-3</v>
      </c>
      <c r="H681" s="13">
        <v>113035</v>
      </c>
      <c r="I681" s="14">
        <f t="shared" si="136"/>
        <v>2.7832388897821867E-3</v>
      </c>
      <c r="J681" s="15">
        <v>65897</v>
      </c>
      <c r="K681" s="16">
        <f t="shared" si="137"/>
        <v>1.8310679103211078E-3</v>
      </c>
      <c r="L681" s="15">
        <v>15558</v>
      </c>
      <c r="M681" s="16">
        <f t="shared" si="143"/>
        <v>5.7337538624726398E-4</v>
      </c>
      <c r="N681" s="14">
        <f t="shared" si="138"/>
        <v>-1.0837820571324266</v>
      </c>
      <c r="O681" s="14">
        <f t="shared" si="139"/>
        <v>-61.226168885743355</v>
      </c>
      <c r="P681" s="14">
        <f t="shared" si="145"/>
        <v>71.532846715328475</v>
      </c>
      <c r="Q681" s="14">
        <f t="shared" si="144"/>
        <v>323.5570124694691</v>
      </c>
    </row>
    <row r="682" spans="1:17" s="3" customFormat="1" ht="54">
      <c r="A682" s="56" t="s">
        <v>2282</v>
      </c>
      <c r="B682" s="17" t="s">
        <v>2283</v>
      </c>
      <c r="C682" s="18" t="s">
        <v>2284</v>
      </c>
      <c r="D682" s="57">
        <v>43350</v>
      </c>
      <c r="E682" s="14">
        <f t="shared" si="131"/>
        <v>8.6539613382558391E-4</v>
      </c>
      <c r="F682" s="13">
        <v>22950</v>
      </c>
      <c r="G682" s="14">
        <f t="shared" si="135"/>
        <v>6.1316493931437262E-4</v>
      </c>
      <c r="H682" s="13">
        <v>97352</v>
      </c>
      <c r="I682" s="14">
        <f t="shared" si="136"/>
        <v>2.3970794214011183E-3</v>
      </c>
      <c r="J682" s="15">
        <v>48159</v>
      </c>
      <c r="K682" s="16">
        <f t="shared" si="137"/>
        <v>1.3381853421726973E-3</v>
      </c>
      <c r="L682" s="15">
        <v>3903</v>
      </c>
      <c r="M682" s="16">
        <f t="shared" si="143"/>
        <v>1.4384137630306412E-4</v>
      </c>
      <c r="N682" s="14">
        <f t="shared" si="138"/>
        <v>88.888888888888886</v>
      </c>
      <c r="O682" s="14">
        <f t="shared" si="139"/>
        <v>-76.425753964993007</v>
      </c>
      <c r="P682" s="14">
        <f t="shared" si="145"/>
        <v>102.14705454847484</v>
      </c>
      <c r="Q682" s="14">
        <f t="shared" si="144"/>
        <v>1133.8970023059185</v>
      </c>
    </row>
    <row r="683" spans="1:17" s="3" customFormat="1" ht="40.5">
      <c r="A683" s="56" t="s">
        <v>2285</v>
      </c>
      <c r="B683" s="17" t="s">
        <v>2286</v>
      </c>
      <c r="C683" s="18" t="s">
        <v>2287</v>
      </c>
      <c r="D683" s="57">
        <v>42997</v>
      </c>
      <c r="E683" s="14">
        <f t="shared" si="131"/>
        <v>8.5834919414299043E-4</v>
      </c>
      <c r="F683" s="13">
        <v>22695</v>
      </c>
      <c r="G683" s="14">
        <f t="shared" si="135"/>
        <v>6.0635199554421291E-4</v>
      </c>
      <c r="H683" s="13">
        <v>6191</v>
      </c>
      <c r="I683" s="14">
        <f t="shared" si="136"/>
        <v>1.5243979268935744E-4</v>
      </c>
      <c r="J683" s="15">
        <v>12163</v>
      </c>
      <c r="K683" s="16">
        <f t="shared" si="137"/>
        <v>3.3797106079541759E-4</v>
      </c>
      <c r="L683" s="15">
        <v>632118</v>
      </c>
      <c r="M683" s="16">
        <f t="shared" si="143"/>
        <v>2.3296111479871966E-2</v>
      </c>
      <c r="N683" s="14">
        <f t="shared" si="138"/>
        <v>89.455827274730126</v>
      </c>
      <c r="O683" s="14">
        <f t="shared" si="139"/>
        <v>266.58052010983687</v>
      </c>
      <c r="P683" s="14">
        <f t="shared" si="145"/>
        <v>-49.099728685357228</v>
      </c>
      <c r="Q683" s="14">
        <f t="shared" si="144"/>
        <v>-98.075833942396827</v>
      </c>
    </row>
    <row r="684" spans="1:17" s="3" customFormat="1">
      <c r="A684" s="56" t="s">
        <v>2288</v>
      </c>
      <c r="B684" s="59" t="s">
        <v>670</v>
      </c>
      <c r="C684" s="32" t="s">
        <v>671</v>
      </c>
      <c r="D684" s="57">
        <v>42868</v>
      </c>
      <c r="E684" s="14">
        <f t="shared" si="131"/>
        <v>8.5577396689354396E-4</v>
      </c>
      <c r="F684" s="23"/>
      <c r="G684" s="26">
        <f t="shared" si="135"/>
        <v>2.6717426549645864E-8</v>
      </c>
      <c r="H684" s="23">
        <v>33490</v>
      </c>
      <c r="I684" s="26">
        <f t="shared" si="136"/>
        <v>8.2461777696116623E-4</v>
      </c>
      <c r="J684" s="22">
        <v>27708</v>
      </c>
      <c r="K684" s="25">
        <f t="shared" si="137"/>
        <v>7.6991713824874053E-4</v>
      </c>
      <c r="L684" s="22"/>
      <c r="M684" s="25"/>
      <c r="N684" s="14"/>
      <c r="O684" s="14">
        <f t="shared" si="139"/>
        <v>-100</v>
      </c>
      <c r="P684" s="14">
        <f t="shared" si="145"/>
        <v>20.867619460083731</v>
      </c>
      <c r="Q684" s="14"/>
    </row>
    <row r="685" spans="1:17" s="3" customFormat="1">
      <c r="A685" s="56" t="s">
        <v>2289</v>
      </c>
      <c r="B685" s="17" t="s">
        <v>328</v>
      </c>
      <c r="C685" s="18" t="s">
        <v>329</v>
      </c>
      <c r="D685" s="57">
        <v>42202</v>
      </c>
      <c r="E685" s="14">
        <f t="shared" si="131"/>
        <v>8.4247860760570459E-4</v>
      </c>
      <c r="F685" s="13">
        <v>31471</v>
      </c>
      <c r="G685" s="14">
        <f t="shared" si="135"/>
        <v>8.4082413094390502E-4</v>
      </c>
      <c r="H685" s="13">
        <v>44235</v>
      </c>
      <c r="I685" s="14">
        <f t="shared" si="136"/>
        <v>1.0891898287213255E-3</v>
      </c>
      <c r="J685" s="15">
        <v>43941</v>
      </c>
      <c r="K685" s="16">
        <f t="shared" si="137"/>
        <v>1.2209805461162084E-3</v>
      </c>
      <c r="L685" s="15">
        <v>32009</v>
      </c>
      <c r="M685" s="16">
        <f t="shared" ref="M685:M696" si="146">PRODUCT(L685,100,1/2713405628)</f>
        <v>1.1796614435267178E-3</v>
      </c>
      <c r="N685" s="14">
        <f>PRODUCT(D685-F685,100,1/F685)</f>
        <v>34.098058530075313</v>
      </c>
      <c r="O685" s="14">
        <f t="shared" si="139"/>
        <v>-28.854979088956711</v>
      </c>
      <c r="P685" s="14">
        <f t="shared" si="145"/>
        <v>0.66907899228510959</v>
      </c>
      <c r="Q685" s="14">
        <f t="shared" ref="Q685:Q696" si="147">PRODUCT(J685-L685,100,1/L685)</f>
        <v>37.277015839295196</v>
      </c>
    </row>
    <row r="686" spans="1:17" s="3" customFormat="1" ht="40.5">
      <c r="A686" s="56" t="s">
        <v>2290</v>
      </c>
      <c r="B686" s="17" t="s">
        <v>268</v>
      </c>
      <c r="C686" s="18" t="s">
        <v>269</v>
      </c>
      <c r="D686" s="57">
        <v>42200</v>
      </c>
      <c r="E686" s="14">
        <f t="shared" si="131"/>
        <v>8.4243868160183719E-4</v>
      </c>
      <c r="F686" s="13">
        <v>50489</v>
      </c>
      <c r="G686" s="14">
        <f t="shared" si="135"/>
        <v>1.34893614906507E-3</v>
      </c>
      <c r="H686" s="13">
        <v>92477</v>
      </c>
      <c r="I686" s="14">
        <f t="shared" si="136"/>
        <v>2.2770432415657742E-3</v>
      </c>
      <c r="J686" s="15">
        <v>183120</v>
      </c>
      <c r="K686" s="16">
        <f t="shared" si="137"/>
        <v>5.0883220137183972E-3</v>
      </c>
      <c r="L686" s="15">
        <v>124438</v>
      </c>
      <c r="M686" s="16">
        <f t="shared" si="146"/>
        <v>4.5860448845505232E-3</v>
      </c>
      <c r="N686" s="14">
        <f>PRODUCT(D686-F686,100,1/F686)</f>
        <v>-16.417437461625305</v>
      </c>
      <c r="O686" s="14">
        <f t="shared" si="139"/>
        <v>-45.403722006552982</v>
      </c>
      <c r="P686" s="14">
        <f t="shared" si="145"/>
        <v>-49.49923547400612</v>
      </c>
      <c r="Q686" s="14">
        <f t="shared" si="147"/>
        <v>47.157620662498594</v>
      </c>
    </row>
    <row r="687" spans="1:17" s="3" customFormat="1" ht="54">
      <c r="A687" s="56" t="s">
        <v>2291</v>
      </c>
      <c r="B687" s="17" t="s">
        <v>2292</v>
      </c>
      <c r="C687" s="18" t="s">
        <v>2293</v>
      </c>
      <c r="D687" s="57">
        <v>41595</v>
      </c>
      <c r="E687" s="14">
        <f t="shared" si="131"/>
        <v>8.3036106543195299E-4</v>
      </c>
      <c r="F687" s="13">
        <v>15263</v>
      </c>
      <c r="G687" s="14">
        <f t="shared" si="135"/>
        <v>4.0778808142724485E-4</v>
      </c>
      <c r="H687" s="13">
        <v>482955</v>
      </c>
      <c r="I687" s="14">
        <f t="shared" si="136"/>
        <v>1.1891707329718724E-2</v>
      </c>
      <c r="J687" s="15">
        <v>36828</v>
      </c>
      <c r="K687" s="16">
        <f t="shared" si="137"/>
        <v>1.0233329135060133E-3</v>
      </c>
      <c r="L687" s="15">
        <v>10710</v>
      </c>
      <c r="M687" s="16">
        <f t="shared" si="146"/>
        <v>3.9470692805683238E-4</v>
      </c>
      <c r="N687" s="14">
        <f>PRODUCT(D687-F687,100,1/F687)</f>
        <v>172.52178470811768</v>
      </c>
      <c r="O687" s="14">
        <f t="shared" si="139"/>
        <v>-96.839664150904326</v>
      </c>
      <c r="P687" s="14">
        <f t="shared" si="145"/>
        <v>1211.3799283154121</v>
      </c>
      <c r="Q687" s="14">
        <f t="shared" si="147"/>
        <v>243.86554621848737</v>
      </c>
    </row>
    <row r="688" spans="1:17" s="3" customFormat="1">
      <c r="A688" s="56" t="s">
        <v>2294</v>
      </c>
      <c r="B688" s="59" t="s">
        <v>2295</v>
      </c>
      <c r="C688" s="32" t="s">
        <v>2296</v>
      </c>
      <c r="D688" s="57">
        <v>41469</v>
      </c>
      <c r="E688" s="14">
        <f t="shared" si="131"/>
        <v>8.2784572718830774E-4</v>
      </c>
      <c r="F688" s="23"/>
      <c r="G688" s="26">
        <f t="shared" si="135"/>
        <v>2.6717426549645864E-8</v>
      </c>
      <c r="H688" s="23"/>
      <c r="I688" s="26">
        <f t="shared" si="136"/>
        <v>2.4622806120070655E-8</v>
      </c>
      <c r="J688" s="22">
        <v>5048</v>
      </c>
      <c r="K688" s="25">
        <f t="shared" si="137"/>
        <v>1.4026785455029746E-4</v>
      </c>
      <c r="L688" s="22">
        <v>444444</v>
      </c>
      <c r="M688" s="25">
        <f t="shared" si="146"/>
        <v>1.6379563579205489E-2</v>
      </c>
      <c r="N688" s="14"/>
      <c r="O688" s="14"/>
      <c r="P688" s="14">
        <f t="shared" si="145"/>
        <v>-100</v>
      </c>
      <c r="Q688" s="14">
        <f t="shared" si="147"/>
        <v>-98.864198864198869</v>
      </c>
    </row>
    <row r="689" spans="1:17" s="3" customFormat="1" ht="54">
      <c r="A689" s="56" t="s">
        <v>2297</v>
      </c>
      <c r="B689" s="17" t="s">
        <v>1051</v>
      </c>
      <c r="C689" s="18" t="s">
        <v>1052</v>
      </c>
      <c r="D689" s="57">
        <v>40977</v>
      </c>
      <c r="E689" s="14">
        <f t="shared" si="131"/>
        <v>8.1802393023693086E-4</v>
      </c>
      <c r="F689" s="13">
        <v>465889</v>
      </c>
      <c r="G689" s="14">
        <f t="shared" si="135"/>
        <v>1.2447355137787962E-2</v>
      </c>
      <c r="H689" s="13">
        <v>376551</v>
      </c>
      <c r="I689" s="14">
        <f t="shared" si="136"/>
        <v>9.2717422673187257E-3</v>
      </c>
      <c r="J689" s="15">
        <v>442426</v>
      </c>
      <c r="K689" s="16">
        <f t="shared" si="137"/>
        <v>1.2293610502628744E-2</v>
      </c>
      <c r="L689" s="15">
        <v>403267</v>
      </c>
      <c r="M689" s="16">
        <f t="shared" si="146"/>
        <v>1.4862024160288947E-2</v>
      </c>
      <c r="N689" s="14">
        <f t="shared" ref="N689:N703" si="148">PRODUCT(D689-F689,100,1/F689)</f>
        <v>-91.204557308715167</v>
      </c>
      <c r="O689" s="14">
        <f t="shared" ref="O689:O701" si="149">PRODUCT(F689-H689,100,1/H689)</f>
        <v>23.725338665944321</v>
      </c>
      <c r="P689" s="14">
        <f t="shared" si="145"/>
        <v>-14.889495644469358</v>
      </c>
      <c r="Q689" s="14">
        <f t="shared" si="147"/>
        <v>9.7104399814514952</v>
      </c>
    </row>
    <row r="690" spans="1:17" s="3" customFormat="1" ht="54">
      <c r="A690" s="56" t="s">
        <v>2298</v>
      </c>
      <c r="B690" s="17" t="s">
        <v>2299</v>
      </c>
      <c r="C690" s="18" t="s">
        <v>2300</v>
      </c>
      <c r="D690" s="57">
        <v>40795</v>
      </c>
      <c r="E690" s="14">
        <f t="shared" si="131"/>
        <v>8.1439066388499875E-4</v>
      </c>
      <c r="F690" s="13">
        <v>20951</v>
      </c>
      <c r="G690" s="14">
        <f t="shared" si="135"/>
        <v>5.5975680364163047E-4</v>
      </c>
      <c r="H690" s="13">
        <v>90193</v>
      </c>
      <c r="I690" s="14">
        <f t="shared" si="136"/>
        <v>2.2208047523875328E-3</v>
      </c>
      <c r="J690" s="15">
        <v>53229</v>
      </c>
      <c r="K690" s="16">
        <f t="shared" si="137"/>
        <v>1.479064506707168E-3</v>
      </c>
      <c r="L690" s="15">
        <v>31543</v>
      </c>
      <c r="M690" s="16">
        <f t="shared" si="146"/>
        <v>1.1624874539399312E-3</v>
      </c>
      <c r="N690" s="14">
        <f t="shared" si="148"/>
        <v>94.716242661448149</v>
      </c>
      <c r="O690" s="14">
        <f t="shared" si="149"/>
        <v>-76.770924572860423</v>
      </c>
      <c r="P690" s="14">
        <f t="shared" si="145"/>
        <v>69.443348550602124</v>
      </c>
      <c r="Q690" s="14">
        <f t="shared" si="147"/>
        <v>68.750594426655681</v>
      </c>
    </row>
    <row r="691" spans="1:17" s="3" customFormat="1" ht="27">
      <c r="A691" s="56" t="s">
        <v>2301</v>
      </c>
      <c r="B691" s="17" t="s">
        <v>2302</v>
      </c>
      <c r="C691" s="18" t="s">
        <v>2303</v>
      </c>
      <c r="D691" s="57">
        <v>40738</v>
      </c>
      <c r="E691" s="14">
        <f t="shared" si="131"/>
        <v>8.1325277277477829E-4</v>
      </c>
      <c r="F691" s="13">
        <v>34402</v>
      </c>
      <c r="G691" s="14">
        <f t="shared" si="135"/>
        <v>9.1913290816091704E-4</v>
      </c>
      <c r="H691" s="13">
        <v>17828</v>
      </c>
      <c r="I691" s="14">
        <f t="shared" si="136"/>
        <v>4.3897538750861968E-4</v>
      </c>
      <c r="J691" s="15">
        <v>83878</v>
      </c>
      <c r="K691" s="16">
        <f t="shared" si="137"/>
        <v>2.3307026751128862E-3</v>
      </c>
      <c r="L691" s="15">
        <v>22324</v>
      </c>
      <c r="M691" s="16">
        <f t="shared" si="146"/>
        <v>8.2272992174983435E-4</v>
      </c>
      <c r="N691" s="14">
        <f t="shared" si="148"/>
        <v>18.417533864310215</v>
      </c>
      <c r="O691" s="14">
        <f t="shared" si="149"/>
        <v>92.966120708997082</v>
      </c>
      <c r="P691" s="14">
        <f t="shared" si="145"/>
        <v>-78.745320584658671</v>
      </c>
      <c r="Q691" s="14">
        <f t="shared" si="147"/>
        <v>275.73015588604193</v>
      </c>
    </row>
    <row r="692" spans="1:17" s="3" customFormat="1" ht="54">
      <c r="A692" s="56" t="s">
        <v>2304</v>
      </c>
      <c r="B692" s="17" t="s">
        <v>2305</v>
      </c>
      <c r="C692" s="18" t="s">
        <v>2306</v>
      </c>
      <c r="D692" s="57">
        <v>40439</v>
      </c>
      <c r="E692" s="14">
        <f t="shared" si="131"/>
        <v>8.0728383519660415E-4</v>
      </c>
      <c r="F692" s="13">
        <v>29706</v>
      </c>
      <c r="G692" s="14">
        <f t="shared" si="135"/>
        <v>7.9366787308378004E-4</v>
      </c>
      <c r="H692" s="13">
        <v>66428</v>
      </c>
      <c r="I692" s="14">
        <f t="shared" si="136"/>
        <v>1.6356437649440536E-3</v>
      </c>
      <c r="J692" s="15">
        <v>56199</v>
      </c>
      <c r="K692" s="16">
        <f t="shared" si="137"/>
        <v>1.5615913545705561E-3</v>
      </c>
      <c r="L692" s="15">
        <v>18030</v>
      </c>
      <c r="M692" s="16">
        <f t="shared" si="146"/>
        <v>6.6447860997802873E-4</v>
      </c>
      <c r="N692" s="14">
        <f t="shared" si="148"/>
        <v>36.130747997037631</v>
      </c>
      <c r="O692" s="14">
        <f t="shared" si="149"/>
        <v>-55.280905642199073</v>
      </c>
      <c r="P692" s="14">
        <f t="shared" si="145"/>
        <v>18.201391483834232</v>
      </c>
      <c r="Q692" s="14">
        <f t="shared" si="147"/>
        <v>211.69717138103161</v>
      </c>
    </row>
    <row r="693" spans="1:17" s="3" customFormat="1">
      <c r="A693" s="56" t="s">
        <v>2307</v>
      </c>
      <c r="B693" s="17" t="s">
        <v>2308</v>
      </c>
      <c r="C693" s="18" t="s">
        <v>2309</v>
      </c>
      <c r="D693" s="57">
        <v>40432</v>
      </c>
      <c r="E693" s="14">
        <f t="shared" si="131"/>
        <v>8.0714409418306823E-4</v>
      </c>
      <c r="F693" s="13">
        <v>47442</v>
      </c>
      <c r="G693" s="14">
        <f t="shared" si="135"/>
        <v>1.2675281503682992E-3</v>
      </c>
      <c r="H693" s="13">
        <v>20939</v>
      </c>
      <c r="I693" s="14">
        <f t="shared" si="136"/>
        <v>5.155769373481595E-4</v>
      </c>
      <c r="J693" s="15">
        <v>23742</v>
      </c>
      <c r="K693" s="16">
        <f t="shared" si="137"/>
        <v>6.5971462019278173E-4</v>
      </c>
      <c r="L693" s="15">
        <v>55153</v>
      </c>
      <c r="M693" s="16">
        <f t="shared" si="146"/>
        <v>2.0326116903005113E-3</v>
      </c>
      <c r="N693" s="14">
        <f t="shared" si="148"/>
        <v>-14.775936933518823</v>
      </c>
      <c r="O693" s="14">
        <f t="shared" si="149"/>
        <v>126.57242466211376</v>
      </c>
      <c r="P693" s="14">
        <f t="shared" si="145"/>
        <v>-11.806082048690087</v>
      </c>
      <c r="Q693" s="14">
        <f t="shared" si="147"/>
        <v>-56.952477653074176</v>
      </c>
    </row>
    <row r="694" spans="1:17" s="3" customFormat="1" ht="54">
      <c r="A694" s="56" t="s">
        <v>2310</v>
      </c>
      <c r="B694" s="17" t="s">
        <v>458</v>
      </c>
      <c r="C694" s="18" t="s">
        <v>459</v>
      </c>
      <c r="D694" s="57">
        <v>40016</v>
      </c>
      <c r="E694" s="14">
        <f t="shared" si="131"/>
        <v>7.9883948537865207E-4</v>
      </c>
      <c r="F694" s="13">
        <v>35512</v>
      </c>
      <c r="G694" s="14">
        <f t="shared" si="135"/>
        <v>9.4878925163102397E-4</v>
      </c>
      <c r="H694" s="13">
        <v>30363</v>
      </c>
      <c r="I694" s="14">
        <f t="shared" si="136"/>
        <v>7.4762226222370529E-4</v>
      </c>
      <c r="J694" s="15">
        <v>11867</v>
      </c>
      <c r="K694" s="16">
        <f t="shared" si="137"/>
        <v>3.2974616282654121E-4</v>
      </c>
      <c r="L694" s="15">
        <v>49991</v>
      </c>
      <c r="M694" s="16">
        <f t="shared" si="146"/>
        <v>1.8423710588691977E-3</v>
      </c>
      <c r="N694" s="14">
        <f t="shared" si="148"/>
        <v>12.683036719981978</v>
      </c>
      <c r="O694" s="14">
        <f t="shared" si="149"/>
        <v>16.958139841254155</v>
      </c>
      <c r="P694" s="14">
        <f t="shared" si="145"/>
        <v>155.8607904272352</v>
      </c>
      <c r="Q694" s="14">
        <f t="shared" si="147"/>
        <v>-76.26172711087996</v>
      </c>
    </row>
    <row r="695" spans="1:17" s="3" customFormat="1" ht="27">
      <c r="A695" s="56" t="s">
        <v>2311</v>
      </c>
      <c r="B695" s="17" t="s">
        <v>2312</v>
      </c>
      <c r="C695" s="18" t="s">
        <v>2313</v>
      </c>
      <c r="D695" s="57">
        <v>39627</v>
      </c>
      <c r="E695" s="14">
        <f t="shared" si="131"/>
        <v>7.9107387762644558E-4</v>
      </c>
      <c r="F695" s="13">
        <v>51785</v>
      </c>
      <c r="G695" s="14">
        <f t="shared" si="135"/>
        <v>1.3835619338734111E-3</v>
      </c>
      <c r="H695" s="13">
        <v>113465</v>
      </c>
      <c r="I695" s="14">
        <f t="shared" si="136"/>
        <v>2.7938266964138169E-3</v>
      </c>
      <c r="J695" s="15">
        <v>71548</v>
      </c>
      <c r="K695" s="16">
        <f t="shared" si="137"/>
        <v>1.9880912158012445E-3</v>
      </c>
      <c r="L695" s="15">
        <v>27745</v>
      </c>
      <c r="M695" s="16">
        <f t="shared" si="146"/>
        <v>1.0225157534021301E-3</v>
      </c>
      <c r="N695" s="14">
        <f t="shared" si="148"/>
        <v>-23.477841073669982</v>
      </c>
      <c r="O695" s="14">
        <f t="shared" si="149"/>
        <v>-54.360375446172824</v>
      </c>
      <c r="P695" s="14">
        <f t="shared" si="145"/>
        <v>58.585844468049423</v>
      </c>
      <c r="Q695" s="14">
        <f t="shared" si="147"/>
        <v>157.87709497206706</v>
      </c>
    </row>
    <row r="696" spans="1:17" s="3" customFormat="1" ht="40.5">
      <c r="A696" s="56" t="s">
        <v>2314</v>
      </c>
      <c r="B696" s="17" t="s">
        <v>2315</v>
      </c>
      <c r="C696" s="18" t="s">
        <v>2316</v>
      </c>
      <c r="D696" s="57">
        <v>39440</v>
      </c>
      <c r="E696" s="14">
        <f t="shared" si="131"/>
        <v>7.8734079626484495E-4</v>
      </c>
      <c r="F696" s="13">
        <v>30942</v>
      </c>
      <c r="G696" s="14">
        <f t="shared" si="135"/>
        <v>8.2669061229914231E-4</v>
      </c>
      <c r="H696" s="13">
        <v>23945</v>
      </c>
      <c r="I696" s="14">
        <f t="shared" si="136"/>
        <v>5.8959309254509183E-4</v>
      </c>
      <c r="J696" s="15">
        <v>43209</v>
      </c>
      <c r="K696" s="16">
        <f t="shared" si="137"/>
        <v>1.2006405957337169E-3</v>
      </c>
      <c r="L696" s="15">
        <v>62515</v>
      </c>
      <c r="M696" s="16">
        <f t="shared" si="146"/>
        <v>2.3039312425278129E-3</v>
      </c>
      <c r="N696" s="14">
        <f t="shared" si="148"/>
        <v>27.464288022752246</v>
      </c>
      <c r="O696" s="14">
        <f t="shared" si="149"/>
        <v>29.221131760283985</v>
      </c>
      <c r="P696" s="14">
        <f t="shared" si="145"/>
        <v>-44.58330440417506</v>
      </c>
      <c r="Q696" s="14">
        <f t="shared" si="147"/>
        <v>-30.882188274814048</v>
      </c>
    </row>
    <row r="697" spans="1:17" s="3" customFormat="1">
      <c r="A697" s="56" t="s">
        <v>2317</v>
      </c>
      <c r="B697" s="17" t="s">
        <v>568</v>
      </c>
      <c r="C697" s="18" t="s">
        <v>569</v>
      </c>
      <c r="D697" s="57">
        <v>38750</v>
      </c>
      <c r="E697" s="14">
        <f t="shared" si="131"/>
        <v>7.7356632493059691E-4</v>
      </c>
      <c r="F697" s="13">
        <v>14533</v>
      </c>
      <c r="G697" s="14">
        <f t="shared" si="135"/>
        <v>3.8828436004600334E-4</v>
      </c>
      <c r="H697" s="13">
        <v>9964</v>
      </c>
      <c r="I697" s="14">
        <f t="shared" si="136"/>
        <v>2.4534164018038401E-4</v>
      </c>
      <c r="J697" s="15">
        <v>5053</v>
      </c>
      <c r="K697" s="16">
        <f t="shared" si="137"/>
        <v>1.4040678863760957E-4</v>
      </c>
      <c r="L697" s="30"/>
      <c r="M697" s="16"/>
      <c r="N697" s="14">
        <f t="shared" si="148"/>
        <v>166.63455583843668</v>
      </c>
      <c r="O697" s="14">
        <f t="shared" si="149"/>
        <v>45.855078281814535</v>
      </c>
      <c r="P697" s="14">
        <f t="shared" si="145"/>
        <v>97.189788244607158</v>
      </c>
      <c r="Q697" s="14"/>
    </row>
    <row r="698" spans="1:17" s="3" customFormat="1" ht="27">
      <c r="A698" s="56" t="s">
        <v>2318</v>
      </c>
      <c r="B698" s="17" t="s">
        <v>793</v>
      </c>
      <c r="C698" s="18" t="s">
        <v>794</v>
      </c>
      <c r="D698" s="57">
        <v>38693</v>
      </c>
      <c r="E698" s="14">
        <f t="shared" si="131"/>
        <v>7.7242843382037646E-4</v>
      </c>
      <c r="F698" s="13">
        <v>7408</v>
      </c>
      <c r="G698" s="14">
        <f t="shared" si="135"/>
        <v>1.9792269587977658E-4</v>
      </c>
      <c r="H698" s="13">
        <v>18673</v>
      </c>
      <c r="I698" s="14">
        <f t="shared" si="136"/>
        <v>4.5978165868007937E-4</v>
      </c>
      <c r="J698" s="15">
        <v>56760</v>
      </c>
      <c r="K698" s="16">
        <f t="shared" si="137"/>
        <v>1.5771797591669738E-3</v>
      </c>
      <c r="L698" s="15">
        <v>36263</v>
      </c>
      <c r="M698" s="16">
        <f>PRODUCT(L698,100,1/2713405628)</f>
        <v>1.3364385931022326E-3</v>
      </c>
      <c r="N698" s="14">
        <f t="shared" si="148"/>
        <v>422.31371490280782</v>
      </c>
      <c r="O698" s="14">
        <f t="shared" si="149"/>
        <v>-60.327745943340652</v>
      </c>
      <c r="P698" s="14">
        <f t="shared" si="145"/>
        <v>-67.101832276250875</v>
      </c>
      <c r="Q698" s="14">
        <f>PRODUCT(J698-L698,100,1/L698)</f>
        <v>56.523177894823924</v>
      </c>
    </row>
    <row r="699" spans="1:17" s="3" customFormat="1" ht="27">
      <c r="A699" s="56" t="s">
        <v>2319</v>
      </c>
      <c r="B699" s="17" t="s">
        <v>2320</v>
      </c>
      <c r="C699" s="18" t="s">
        <v>2321</v>
      </c>
      <c r="D699" s="57">
        <v>38556</v>
      </c>
      <c r="E699" s="14">
        <f t="shared" si="131"/>
        <v>7.6969350255546058E-4</v>
      </c>
      <c r="F699" s="13">
        <v>15866</v>
      </c>
      <c r="G699" s="14">
        <f t="shared" si="135"/>
        <v>4.2389868963668128E-4</v>
      </c>
      <c r="H699" s="13">
        <v>979</v>
      </c>
      <c r="I699" s="14">
        <f t="shared" si="136"/>
        <v>2.4105727191549172E-5</v>
      </c>
      <c r="J699" s="15">
        <v>1944</v>
      </c>
      <c r="K699" s="16">
        <f t="shared" si="137"/>
        <v>5.4017573146944979E-5</v>
      </c>
      <c r="L699" s="15"/>
      <c r="M699" s="16"/>
      <c r="N699" s="14">
        <f t="shared" si="148"/>
        <v>143.01021051304676</v>
      </c>
      <c r="O699" s="14">
        <f t="shared" si="149"/>
        <v>1520.6332992849848</v>
      </c>
      <c r="P699" s="14">
        <f t="shared" si="145"/>
        <v>-49.639917695473258</v>
      </c>
      <c r="Q699" s="14"/>
    </row>
    <row r="700" spans="1:17" s="3" customFormat="1" ht="54">
      <c r="A700" s="56" t="s">
        <v>2322</v>
      </c>
      <c r="B700" s="17" t="s">
        <v>1135</v>
      </c>
      <c r="C700" s="18" t="s">
        <v>1136</v>
      </c>
      <c r="D700" s="57">
        <v>38427</v>
      </c>
      <c r="E700" s="14">
        <f t="shared" si="131"/>
        <v>7.6711827530601422E-4</v>
      </c>
      <c r="F700" s="13">
        <v>20323</v>
      </c>
      <c r="G700" s="14">
        <f t="shared" si="135"/>
        <v>5.429782597684529E-4</v>
      </c>
      <c r="H700" s="13">
        <v>90518</v>
      </c>
      <c r="I700" s="14">
        <f t="shared" si="136"/>
        <v>2.2288071643765555E-3</v>
      </c>
      <c r="J700" s="15">
        <v>57643</v>
      </c>
      <c r="K700" s="16">
        <f t="shared" si="137"/>
        <v>1.6017155189862909E-3</v>
      </c>
      <c r="L700" s="15">
        <v>39601</v>
      </c>
      <c r="M700" s="16">
        <f>PRODUCT(L700,100,1/2713405628)</f>
        <v>1.4594574283826908E-3</v>
      </c>
      <c r="N700" s="14">
        <f t="shared" si="148"/>
        <v>89.081336416867586</v>
      </c>
      <c r="O700" s="14">
        <f t="shared" si="149"/>
        <v>-77.548111977728183</v>
      </c>
      <c r="P700" s="14">
        <f t="shared" si="145"/>
        <v>57.032076748260842</v>
      </c>
      <c r="Q700" s="14">
        <f>PRODUCT(J700-L700,100,1/L700)</f>
        <v>45.559455569303807</v>
      </c>
    </row>
    <row r="701" spans="1:17" s="3" customFormat="1" ht="54">
      <c r="A701" s="56" t="s">
        <v>2323</v>
      </c>
      <c r="B701" s="17" t="s">
        <v>330</v>
      </c>
      <c r="C701" s="18" t="s">
        <v>331</v>
      </c>
      <c r="D701" s="57">
        <v>38202</v>
      </c>
      <c r="E701" s="14">
        <f t="shared" si="131"/>
        <v>7.6262659987093328E-4</v>
      </c>
      <c r="F701" s="13">
        <v>5301</v>
      </c>
      <c r="G701" s="14">
        <f t="shared" si="135"/>
        <v>1.4162907813967273E-4</v>
      </c>
      <c r="H701" s="13">
        <v>47415</v>
      </c>
      <c r="I701" s="14">
        <f t="shared" si="136"/>
        <v>1.1674903521831502E-3</v>
      </c>
      <c r="J701" s="15">
        <v>1906063</v>
      </c>
      <c r="K701" s="16">
        <f t="shared" si="137"/>
        <v>5.2963424652873139E-2</v>
      </c>
      <c r="L701" s="15">
        <v>18343</v>
      </c>
      <c r="M701" s="16">
        <f>PRODUCT(L701,100,1/2713405628)</f>
        <v>6.7601392916400338E-4</v>
      </c>
      <c r="N701" s="14">
        <f t="shared" si="148"/>
        <v>620.65647990945104</v>
      </c>
      <c r="O701" s="14">
        <f t="shared" si="149"/>
        <v>-88.81999367288833</v>
      </c>
      <c r="P701" s="14">
        <f t="shared" si="145"/>
        <v>-97.512411709371619</v>
      </c>
      <c r="Q701" s="14">
        <f>PRODUCT(J701-L701,100,1/L701)</f>
        <v>10291.228261462138</v>
      </c>
    </row>
    <row r="702" spans="1:17" s="3" customFormat="1" ht="54">
      <c r="A702" s="56" t="s">
        <v>2324</v>
      </c>
      <c r="B702" s="17" t="s">
        <v>2325</v>
      </c>
      <c r="C702" s="18" t="s">
        <v>2326</v>
      </c>
      <c r="D702" s="57">
        <v>36214</v>
      </c>
      <c r="E702" s="14">
        <f t="shared" si="131"/>
        <v>7.2294015202675191E-4</v>
      </c>
      <c r="F702" s="13">
        <v>7176</v>
      </c>
      <c r="G702" s="14">
        <f t="shared" si="135"/>
        <v>1.9172425292025873E-4</v>
      </c>
      <c r="H702" s="13"/>
      <c r="I702" s="14">
        <f t="shared" si="136"/>
        <v>2.4622806120070655E-8</v>
      </c>
      <c r="J702" s="15">
        <v>1485</v>
      </c>
      <c r="K702" s="16">
        <f t="shared" si="137"/>
        <v>4.1263423931694085E-5</v>
      </c>
      <c r="L702" s="30"/>
      <c r="M702" s="16"/>
      <c r="N702" s="14">
        <f t="shared" si="148"/>
        <v>404.65440356744705</v>
      </c>
      <c r="O702" s="14"/>
      <c r="P702" s="14">
        <f t="shared" si="145"/>
        <v>-100</v>
      </c>
      <c r="Q702" s="14"/>
    </row>
    <row r="703" spans="1:17" s="3" customFormat="1" ht="27">
      <c r="A703" s="56" t="s">
        <v>2327</v>
      </c>
      <c r="B703" s="17" t="s">
        <v>2328</v>
      </c>
      <c r="C703" s="18" t="s">
        <v>2329</v>
      </c>
      <c r="D703" s="57">
        <v>35840</v>
      </c>
      <c r="E703" s="14">
        <f t="shared" si="131"/>
        <v>7.1547398930355086E-4</v>
      </c>
      <c r="F703" s="13">
        <v>36618</v>
      </c>
      <c r="G703" s="14">
        <f t="shared" si="135"/>
        <v>9.7833872539493231E-4</v>
      </c>
      <c r="H703" s="13">
        <v>23914</v>
      </c>
      <c r="I703" s="14">
        <f t="shared" si="136"/>
        <v>5.8882978555536969E-4</v>
      </c>
      <c r="J703" s="15">
        <v>5812</v>
      </c>
      <c r="K703" s="16">
        <f t="shared" si="137"/>
        <v>1.6149698309158653E-4</v>
      </c>
      <c r="L703" s="15">
        <v>14121</v>
      </c>
      <c r="M703" s="16">
        <f>PRODUCT(L703,100,1/2713405628)</f>
        <v>5.2041610934552103E-4</v>
      </c>
      <c r="N703" s="14">
        <f t="shared" si="148"/>
        <v>-2.1246381560980936</v>
      </c>
      <c r="O703" s="14">
        <f>PRODUCT(F703-H703,100,1/H703)</f>
        <v>53.123693234088819</v>
      </c>
      <c r="P703" s="14">
        <f t="shared" si="145"/>
        <v>311.45905024088091</v>
      </c>
      <c r="Q703" s="14">
        <f>PRODUCT(J703-L703,100,1/L703)</f>
        <v>-58.841441824233414</v>
      </c>
    </row>
    <row r="704" spans="1:17" s="3" customFormat="1">
      <c r="A704" s="56" t="s">
        <v>2330</v>
      </c>
      <c r="B704" s="60" t="s">
        <v>2331</v>
      </c>
      <c r="C704" s="61" t="s">
        <v>2332</v>
      </c>
      <c r="D704" s="57">
        <v>35500</v>
      </c>
      <c r="E704" s="14">
        <f t="shared" si="131"/>
        <v>7.0868656864609531E-4</v>
      </c>
      <c r="F704" s="13"/>
      <c r="G704" s="14"/>
      <c r="H704" s="13"/>
      <c r="I704" s="14"/>
      <c r="J704" s="15"/>
      <c r="K704" s="16"/>
      <c r="L704" s="15"/>
      <c r="M704" s="16"/>
      <c r="N704" s="14"/>
      <c r="O704" s="14"/>
      <c r="P704" s="14"/>
      <c r="Q704" s="14"/>
    </row>
    <row r="705" spans="1:17" s="3" customFormat="1" ht="27">
      <c r="A705" s="56" t="s">
        <v>2333</v>
      </c>
      <c r="B705" s="17" t="s">
        <v>2334</v>
      </c>
      <c r="C705" s="18" t="s">
        <v>2335</v>
      </c>
      <c r="D705" s="57">
        <v>34936</v>
      </c>
      <c r="E705" s="14">
        <f t="shared" si="131"/>
        <v>6.9742743555549253E-4</v>
      </c>
      <c r="F705" s="13">
        <v>76697</v>
      </c>
      <c r="G705" s="14">
        <f t="shared" ref="G705:G740" si="150">PRODUCT(F705,100,1/3742875453)</f>
        <v>2.049146464078189E-3</v>
      </c>
      <c r="H705" s="13">
        <v>169645</v>
      </c>
      <c r="I705" s="14">
        <f t="shared" ref="I705:I740" si="151">PRODUCT(H705,100,1/4061275531)</f>
        <v>4.1771359442393866E-3</v>
      </c>
      <c r="J705" s="15">
        <v>61681</v>
      </c>
      <c r="K705" s="16">
        <f t="shared" ref="K705:K740" si="152">PRODUCT(J705,100,1/3598828838)</f>
        <v>1.7139186878995438E-3</v>
      </c>
      <c r="L705" s="15">
        <v>77793</v>
      </c>
      <c r="M705" s="16">
        <f>PRODUCT(L705,100,1/2713405628)</f>
        <v>2.8669874934010419E-3</v>
      </c>
      <c r="N705" s="14">
        <f t="shared" ref="N705:N711" si="153">PRODUCT(D705-F705,100,1/F705)</f>
        <v>-54.449326570791563</v>
      </c>
      <c r="O705" s="14">
        <f t="shared" ref="O705:O712" si="154">PRODUCT(F705-H705,100,1/H705)</f>
        <v>-54.789707919478914</v>
      </c>
      <c r="P705" s="14">
        <f t="shared" ref="P705:P740" si="155">PRODUCT(H705-J705,100,1/J705)</f>
        <v>175.03607269661646</v>
      </c>
      <c r="Q705" s="14">
        <f>PRODUCT(J705-L705,100,1/L705)</f>
        <v>-20.711375059452649</v>
      </c>
    </row>
    <row r="706" spans="1:17" s="3" customFormat="1" ht="54">
      <c r="A706" s="56" t="s">
        <v>2336</v>
      </c>
      <c r="B706" s="17" t="s">
        <v>382</v>
      </c>
      <c r="C706" s="18" t="s">
        <v>383</v>
      </c>
      <c r="D706" s="57">
        <v>34514</v>
      </c>
      <c r="E706" s="14">
        <f t="shared" si="131"/>
        <v>6.8900304873947414E-4</v>
      </c>
      <c r="F706" s="13">
        <v>10805</v>
      </c>
      <c r="G706" s="14">
        <f t="shared" si="150"/>
        <v>2.8868179386892356E-4</v>
      </c>
      <c r="H706" s="13">
        <v>373</v>
      </c>
      <c r="I706" s="14">
        <f t="shared" si="151"/>
        <v>9.1843066827863547E-6</v>
      </c>
      <c r="J706" s="15">
        <v>11261</v>
      </c>
      <c r="K706" s="16">
        <f t="shared" si="152"/>
        <v>3.1290735144431453E-4</v>
      </c>
      <c r="L706" s="15">
        <v>13888</v>
      </c>
      <c r="M706" s="16">
        <f>PRODUCT(L706,100,1/2713405628)</f>
        <v>5.1182911455212776E-4</v>
      </c>
      <c r="N706" s="14">
        <f t="shared" si="153"/>
        <v>219.42619157797316</v>
      </c>
      <c r="O706" s="14">
        <f t="shared" si="154"/>
        <v>2796.7828418230565</v>
      </c>
      <c r="P706" s="14">
        <f t="shared" si="155"/>
        <v>-96.687683154249171</v>
      </c>
      <c r="Q706" s="14">
        <f>PRODUCT(J706-L706,100,1/L706)</f>
        <v>-18.915610599078342</v>
      </c>
    </row>
    <row r="707" spans="1:17" s="3" customFormat="1" ht="27">
      <c r="A707" s="56" t="s">
        <v>2337</v>
      </c>
      <c r="B707" s="17" t="s">
        <v>2338</v>
      </c>
      <c r="C707" s="18" t="s">
        <v>2339</v>
      </c>
      <c r="D707" s="57">
        <v>34102</v>
      </c>
      <c r="E707" s="14">
        <f t="shared" si="131"/>
        <v>6.8077829194279269E-4</v>
      </c>
      <c r="F707" s="13">
        <v>1008956</v>
      </c>
      <c r="G707" s="14">
        <f t="shared" si="150"/>
        <v>2.6956707821824494E-2</v>
      </c>
      <c r="H707" s="13">
        <v>66765</v>
      </c>
      <c r="I707" s="14">
        <f t="shared" si="151"/>
        <v>1.6439416506065173E-3</v>
      </c>
      <c r="J707" s="15">
        <v>189346</v>
      </c>
      <c r="K707" s="16">
        <f t="shared" si="152"/>
        <v>5.2613227392394263E-3</v>
      </c>
      <c r="L707" s="15">
        <v>32581</v>
      </c>
      <c r="M707" s="16">
        <f>PRODUCT(L707,100,1/2713405628)</f>
        <v>1.2007419629336746E-3</v>
      </c>
      <c r="N707" s="14">
        <f t="shared" si="153"/>
        <v>-96.62007064728293</v>
      </c>
      <c r="O707" s="14">
        <f t="shared" si="154"/>
        <v>1411.2049726653186</v>
      </c>
      <c r="P707" s="14">
        <f t="shared" si="155"/>
        <v>-64.739154774856615</v>
      </c>
      <c r="Q707" s="14">
        <f>PRODUCT(J707-L707,100,1/L707)</f>
        <v>481.15466069181423</v>
      </c>
    </row>
    <row r="708" spans="1:17" s="3" customFormat="1" ht="27">
      <c r="A708" s="56" t="s">
        <v>2340</v>
      </c>
      <c r="B708" s="17" t="s">
        <v>2341</v>
      </c>
      <c r="C708" s="18" t="s">
        <v>2342</v>
      </c>
      <c r="D708" s="57">
        <v>33629</v>
      </c>
      <c r="E708" s="14">
        <f t="shared" si="131"/>
        <v>6.7133579202815596E-4</v>
      </c>
      <c r="F708" s="13">
        <v>1564</v>
      </c>
      <c r="G708" s="14">
        <f t="shared" si="150"/>
        <v>4.1786055123646136E-5</v>
      </c>
      <c r="H708" s="13">
        <v>332</v>
      </c>
      <c r="I708" s="14">
        <f t="shared" si="151"/>
        <v>8.1747716318634571E-6</v>
      </c>
      <c r="J708" s="15">
        <v>71091</v>
      </c>
      <c r="K708" s="16">
        <f t="shared" si="152"/>
        <v>1.9753926402209187E-3</v>
      </c>
      <c r="L708" s="30"/>
      <c r="M708" s="16"/>
      <c r="N708" s="14">
        <f t="shared" si="153"/>
        <v>2050.1918158567778</v>
      </c>
      <c r="O708" s="14">
        <f t="shared" si="154"/>
        <v>371.08433734939763</v>
      </c>
      <c r="P708" s="14">
        <f t="shared" si="155"/>
        <v>-99.532992924561469</v>
      </c>
      <c r="Q708" s="14"/>
    </row>
    <row r="709" spans="1:17" s="3" customFormat="1" ht="54">
      <c r="A709" s="56" t="s">
        <v>2343</v>
      </c>
      <c r="B709" s="17" t="s">
        <v>2344</v>
      </c>
      <c r="C709" s="18" t="s">
        <v>2345</v>
      </c>
      <c r="D709" s="57">
        <v>33591</v>
      </c>
      <c r="E709" s="14">
        <f t="shared" si="131"/>
        <v>6.7057719795467566E-4</v>
      </c>
      <c r="F709" s="13">
        <v>46388</v>
      </c>
      <c r="G709" s="14">
        <f t="shared" si="150"/>
        <v>1.2393679827849724E-3</v>
      </c>
      <c r="H709" s="13">
        <v>40188</v>
      </c>
      <c r="I709" s="14">
        <f t="shared" si="151"/>
        <v>9.8954133235339961E-4</v>
      </c>
      <c r="J709" s="15">
        <v>62364</v>
      </c>
      <c r="K709" s="16">
        <f t="shared" si="152"/>
        <v>1.7328970842263769E-3</v>
      </c>
      <c r="L709" s="15">
        <v>5467</v>
      </c>
      <c r="M709" s="16">
        <f>PRODUCT(L709,100,1/2713405628)</f>
        <v>2.0148111817803012E-4</v>
      </c>
      <c r="N709" s="14">
        <f t="shared" si="153"/>
        <v>-27.586875916185221</v>
      </c>
      <c r="O709" s="14">
        <f t="shared" si="154"/>
        <v>15.427490793271625</v>
      </c>
      <c r="P709" s="14">
        <f t="shared" si="155"/>
        <v>-35.558976332499519</v>
      </c>
      <c r="Q709" s="14">
        <f>PRODUCT(J709-L709,100,1/L709)</f>
        <v>1040.7353210170111</v>
      </c>
    </row>
    <row r="710" spans="1:17" s="3" customFormat="1" ht="27">
      <c r="A710" s="56" t="s">
        <v>2346</v>
      </c>
      <c r="B710" s="17" t="s">
        <v>2347</v>
      </c>
      <c r="C710" s="18" t="s">
        <v>2348</v>
      </c>
      <c r="D710" s="57">
        <v>33185</v>
      </c>
      <c r="E710" s="14">
        <f t="shared" si="131"/>
        <v>6.6247221916959642E-4</v>
      </c>
      <c r="F710" s="13">
        <v>15930</v>
      </c>
      <c r="G710" s="14">
        <f t="shared" si="150"/>
        <v>4.2560860493585863E-4</v>
      </c>
      <c r="H710" s="13">
        <v>21668</v>
      </c>
      <c r="I710" s="14">
        <f t="shared" si="151"/>
        <v>5.3352696300969097E-4</v>
      </c>
      <c r="J710" s="15">
        <v>102943</v>
      </c>
      <c r="K710" s="16">
        <f t="shared" si="152"/>
        <v>2.8604583500339287E-3</v>
      </c>
      <c r="L710" s="15">
        <v>12965</v>
      </c>
      <c r="M710" s="16">
        <f>PRODUCT(L710,100,1/2713405628)</f>
        <v>4.7781282187272004E-4</v>
      </c>
      <c r="N710" s="14">
        <f t="shared" si="153"/>
        <v>108.31763967357188</v>
      </c>
      <c r="O710" s="14">
        <f t="shared" si="154"/>
        <v>-26.481447295551042</v>
      </c>
      <c r="P710" s="14">
        <f t="shared" si="155"/>
        <v>-78.951458574162402</v>
      </c>
      <c r="Q710" s="14">
        <f>PRODUCT(J710-L710,100,1/L710)</f>
        <v>694.00694176629383</v>
      </c>
    </row>
    <row r="711" spans="1:17" s="3" customFormat="1" ht="27">
      <c r="A711" s="56" t="s">
        <v>2349</v>
      </c>
      <c r="B711" s="17" t="s">
        <v>1079</v>
      </c>
      <c r="C711" s="18" t="s">
        <v>1080</v>
      </c>
      <c r="D711" s="57">
        <v>33079</v>
      </c>
      <c r="E711" s="14">
        <f t="shared" ref="E711:E774" si="156">PRODUCT(D711,100,1/5009266659)</f>
        <v>6.6035614096462492E-4</v>
      </c>
      <c r="F711" s="13">
        <v>3790</v>
      </c>
      <c r="G711" s="14">
        <f t="shared" si="150"/>
        <v>1.0125904662315782E-4</v>
      </c>
      <c r="H711" s="13">
        <v>68955</v>
      </c>
      <c r="I711" s="14">
        <f t="shared" si="151"/>
        <v>1.697865596009472E-3</v>
      </c>
      <c r="J711" s="15">
        <v>149331</v>
      </c>
      <c r="K711" s="16">
        <f t="shared" si="152"/>
        <v>4.1494332384806798E-3</v>
      </c>
      <c r="L711" s="15">
        <v>21541</v>
      </c>
      <c r="M711" s="16">
        <f>PRODUCT(L711,100,1/2713405628)</f>
        <v>7.9387319675744406E-4</v>
      </c>
      <c r="N711" s="14">
        <f t="shared" si="153"/>
        <v>772.79683377308709</v>
      </c>
      <c r="O711" s="14">
        <f t="shared" si="154"/>
        <v>-94.50366180842579</v>
      </c>
      <c r="P711" s="14">
        <f t="shared" si="155"/>
        <v>-53.824055286578144</v>
      </c>
      <c r="Q711" s="14">
        <f>PRODUCT(J711-L711,100,1/L711)</f>
        <v>593.24079662039833</v>
      </c>
    </row>
    <row r="712" spans="1:17" s="3" customFormat="1" ht="40.5">
      <c r="A712" s="56" t="s">
        <v>2350</v>
      </c>
      <c r="B712" s="59" t="s">
        <v>2351</v>
      </c>
      <c r="C712" s="32" t="s">
        <v>2352</v>
      </c>
      <c r="D712" s="57">
        <v>32502</v>
      </c>
      <c r="E712" s="14">
        <f t="shared" si="156"/>
        <v>6.4883748884888421E-4</v>
      </c>
      <c r="F712" s="23"/>
      <c r="G712" s="26">
        <f t="shared" si="150"/>
        <v>2.6717426549645864E-8</v>
      </c>
      <c r="H712" s="23">
        <v>118081</v>
      </c>
      <c r="I712" s="26">
        <f t="shared" si="151"/>
        <v>2.9074855694640632E-3</v>
      </c>
      <c r="J712" s="22">
        <v>437</v>
      </c>
      <c r="K712" s="25">
        <f t="shared" si="152"/>
        <v>1.2142839231077652E-5</v>
      </c>
      <c r="L712" s="27"/>
      <c r="M712" s="25"/>
      <c r="N712" s="14"/>
      <c r="O712" s="14">
        <f t="shared" si="154"/>
        <v>-100</v>
      </c>
      <c r="P712" s="14">
        <f t="shared" si="155"/>
        <v>26920.823798627003</v>
      </c>
      <c r="Q712" s="14"/>
    </row>
    <row r="713" spans="1:17" s="3" customFormat="1" ht="40.5">
      <c r="A713" s="56" t="s">
        <v>2353</v>
      </c>
      <c r="B713" s="17" t="s">
        <v>1075</v>
      </c>
      <c r="C713" s="18" t="s">
        <v>1076</v>
      </c>
      <c r="D713" s="57">
        <v>31733</v>
      </c>
      <c r="E713" s="14">
        <f t="shared" si="156"/>
        <v>6.3348594036187445E-4</v>
      </c>
      <c r="F713" s="13">
        <v>5085</v>
      </c>
      <c r="G713" s="14">
        <f t="shared" si="150"/>
        <v>1.3585811400494921E-4</v>
      </c>
      <c r="H713" s="13"/>
      <c r="I713" s="14">
        <f t="shared" si="151"/>
        <v>2.4622806120070655E-8</v>
      </c>
      <c r="J713" s="15">
        <v>36768</v>
      </c>
      <c r="K713" s="16">
        <f t="shared" si="152"/>
        <v>1.0216657044582679E-3</v>
      </c>
      <c r="L713" s="15"/>
      <c r="M713" s="16"/>
      <c r="N713" s="14">
        <f>PRODUCT(D713-F713,100,1/F713)</f>
        <v>524.05113077679448</v>
      </c>
      <c r="O713" s="14"/>
      <c r="P713" s="14">
        <f t="shared" si="155"/>
        <v>-100</v>
      </c>
      <c r="Q713" s="14"/>
    </row>
    <row r="714" spans="1:17" s="3" customFormat="1" ht="40.5">
      <c r="A714" s="56" t="s">
        <v>2354</v>
      </c>
      <c r="B714" s="17" t="s">
        <v>2355</v>
      </c>
      <c r="C714" s="18" t="s">
        <v>2356</v>
      </c>
      <c r="D714" s="57">
        <v>31645</v>
      </c>
      <c r="E714" s="14">
        <f t="shared" si="156"/>
        <v>6.317291961917094E-4</v>
      </c>
      <c r="F714" s="13">
        <v>55753</v>
      </c>
      <c r="G714" s="14">
        <f t="shared" si="150"/>
        <v>1.489576682422406E-3</v>
      </c>
      <c r="H714" s="13">
        <v>49761</v>
      </c>
      <c r="I714" s="14">
        <f t="shared" si="151"/>
        <v>1.225255455340836E-3</v>
      </c>
      <c r="J714" s="15">
        <v>73777</v>
      </c>
      <c r="K714" s="16">
        <f t="shared" si="152"/>
        <v>2.0500280319249793E-3</v>
      </c>
      <c r="L714" s="15">
        <v>41692</v>
      </c>
      <c r="M714" s="16">
        <f>PRODUCT(L714,100,1/2713405628)</f>
        <v>1.5365192571937865E-3</v>
      </c>
      <c r="N714" s="14">
        <f>PRODUCT(D714-F714,100,1/F714)</f>
        <v>-43.240722472333324</v>
      </c>
      <c r="O714" s="14">
        <f t="shared" ref="O714:O723" si="157">PRODUCT(F714-H714,100,1/H714)</f>
        <v>12.041558650348666</v>
      </c>
      <c r="P714" s="14">
        <f t="shared" si="155"/>
        <v>-32.552150399175893</v>
      </c>
      <c r="Q714" s="14">
        <f>PRODUCT(J714-L714,100,1/L714)</f>
        <v>76.957210016310086</v>
      </c>
    </row>
    <row r="715" spans="1:17" s="3" customFormat="1" ht="54">
      <c r="A715" s="56" t="s">
        <v>2357</v>
      </c>
      <c r="B715" s="17" t="s">
        <v>506</v>
      </c>
      <c r="C715" s="18" t="s">
        <v>507</v>
      </c>
      <c r="D715" s="57">
        <v>30275</v>
      </c>
      <c r="E715" s="14">
        <f t="shared" si="156"/>
        <v>6.0437988354255026E-4</v>
      </c>
      <c r="F715" s="13">
        <v>5500</v>
      </c>
      <c r="G715" s="14">
        <f t="shared" si="150"/>
        <v>1.4694584602305226E-4</v>
      </c>
      <c r="H715" s="13">
        <v>12821</v>
      </c>
      <c r="I715" s="14">
        <f t="shared" si="151"/>
        <v>3.156889972654259E-4</v>
      </c>
      <c r="J715" s="15">
        <v>64293</v>
      </c>
      <c r="K715" s="16">
        <f t="shared" si="152"/>
        <v>1.7864978551113855E-3</v>
      </c>
      <c r="L715" s="15">
        <v>10642</v>
      </c>
      <c r="M715" s="16">
        <f>PRODUCT(L715,100,1/2713405628)</f>
        <v>3.9220085232313817E-4</v>
      </c>
      <c r="N715" s="14">
        <f>PRODUCT(D715-F715,100,1/F715)</f>
        <v>450.45454545454544</v>
      </c>
      <c r="O715" s="14">
        <f t="shared" si="157"/>
        <v>-57.101630138054752</v>
      </c>
      <c r="P715" s="14">
        <f t="shared" si="155"/>
        <v>-80.058482260899311</v>
      </c>
      <c r="Q715" s="14">
        <f>PRODUCT(J715-L715,100,1/L715)</f>
        <v>504.14395790264984</v>
      </c>
    </row>
    <row r="716" spans="1:17" s="3" customFormat="1" ht="54">
      <c r="A716" s="56" t="s">
        <v>2358</v>
      </c>
      <c r="B716" s="59" t="s">
        <v>2359</v>
      </c>
      <c r="C716" s="32" t="s">
        <v>2360</v>
      </c>
      <c r="D716" s="57">
        <v>30230</v>
      </c>
      <c r="E716" s="14">
        <f t="shared" si="156"/>
        <v>6.0348154845553414E-4</v>
      </c>
      <c r="F716" s="23"/>
      <c r="G716" s="26">
        <f t="shared" si="150"/>
        <v>2.6717426549645864E-8</v>
      </c>
      <c r="H716" s="23">
        <v>841</v>
      </c>
      <c r="I716" s="26">
        <f t="shared" si="151"/>
        <v>2.0707779946979421E-5</v>
      </c>
      <c r="J716" s="22">
        <v>1205</v>
      </c>
      <c r="K716" s="25">
        <f t="shared" si="152"/>
        <v>3.3483115042216412E-5</v>
      </c>
      <c r="L716" s="22">
        <v>3704</v>
      </c>
      <c r="M716" s="25">
        <f>PRODUCT(L716,100,1/2713405628)</f>
        <v>1.3650741937651793E-4</v>
      </c>
      <c r="N716" s="14"/>
      <c r="O716" s="14">
        <f t="shared" si="157"/>
        <v>-99.999999999999986</v>
      </c>
      <c r="P716" s="14">
        <f t="shared" si="155"/>
        <v>-30.207468879668049</v>
      </c>
      <c r="Q716" s="14">
        <f>PRODUCT(J716-L716,100,1/L716)</f>
        <v>-67.467602591792655</v>
      </c>
    </row>
    <row r="717" spans="1:17" s="3" customFormat="1">
      <c r="A717" s="56" t="s">
        <v>2361</v>
      </c>
      <c r="B717" s="17" t="s">
        <v>2362</v>
      </c>
      <c r="C717" s="18" t="s">
        <v>2363</v>
      </c>
      <c r="D717" s="57">
        <v>29460</v>
      </c>
      <c r="E717" s="14">
        <f t="shared" si="156"/>
        <v>5.8811003696659057E-4</v>
      </c>
      <c r="F717" s="13">
        <v>12371</v>
      </c>
      <c r="G717" s="14">
        <f t="shared" si="150"/>
        <v>3.3052128384566899E-4</v>
      </c>
      <c r="H717" s="13">
        <v>24538</v>
      </c>
      <c r="I717" s="14">
        <f t="shared" si="151"/>
        <v>6.0419441657429379E-4</v>
      </c>
      <c r="J717" s="15">
        <v>5710</v>
      </c>
      <c r="K717" s="16">
        <f t="shared" si="152"/>
        <v>1.5866272771041968E-4</v>
      </c>
      <c r="L717" s="15">
        <v>744</v>
      </c>
      <c r="M717" s="16">
        <f>PRODUCT(L717,100,1/2713405628)</f>
        <v>2.741941685100684E-5</v>
      </c>
      <c r="N717" s="14">
        <f>PRODUCT(D717-F717,100,1/F717)</f>
        <v>138.13757982378141</v>
      </c>
      <c r="O717" s="14">
        <f t="shared" si="157"/>
        <v>-49.584318200342324</v>
      </c>
      <c r="P717" s="14">
        <f t="shared" si="155"/>
        <v>329.73730297723296</v>
      </c>
      <c r="Q717" s="14">
        <f>PRODUCT(J717-L717,100,1/L717)</f>
        <v>667.47311827956992</v>
      </c>
    </row>
    <row r="718" spans="1:17" s="3" customFormat="1" ht="27">
      <c r="A718" s="56" t="s">
        <v>2364</v>
      </c>
      <c r="B718" s="17" t="s">
        <v>1077</v>
      </c>
      <c r="C718" s="18" t="s">
        <v>1078</v>
      </c>
      <c r="D718" s="57">
        <v>29364</v>
      </c>
      <c r="E718" s="14">
        <f t="shared" si="156"/>
        <v>5.8619358878095611E-4</v>
      </c>
      <c r="F718" s="13">
        <v>117974</v>
      </c>
      <c r="G718" s="14">
        <f t="shared" si="150"/>
        <v>3.1519616797679212E-3</v>
      </c>
      <c r="H718" s="13">
        <v>232667</v>
      </c>
      <c r="I718" s="14">
        <f t="shared" si="151"/>
        <v>5.7289144315384793E-3</v>
      </c>
      <c r="J718" s="15">
        <v>162824</v>
      </c>
      <c r="K718" s="16">
        <f t="shared" si="152"/>
        <v>4.5243607665011159E-3</v>
      </c>
      <c r="L718" s="15">
        <v>44177</v>
      </c>
      <c r="M718" s="16">
        <f>PRODUCT(L718,100,1/2713405628)</f>
        <v>1.6281015836383458E-3</v>
      </c>
      <c r="N718" s="14">
        <f>PRODUCT(D718-F718,100,1/F718)</f>
        <v>-75.109769949310859</v>
      </c>
      <c r="O718" s="14">
        <f t="shared" si="157"/>
        <v>-49.294915050264969</v>
      </c>
      <c r="P718" s="14">
        <f t="shared" si="155"/>
        <v>42.894782096005507</v>
      </c>
      <c r="Q718" s="14">
        <f>PRODUCT(J718-L718,100,1/L718)</f>
        <v>268.57188129569681</v>
      </c>
    </row>
    <row r="719" spans="1:17" s="3" customFormat="1">
      <c r="A719" s="56" t="s">
        <v>2365</v>
      </c>
      <c r="B719" s="17" t="s">
        <v>548</v>
      </c>
      <c r="C719" s="18" t="s">
        <v>549</v>
      </c>
      <c r="D719" s="57">
        <v>28867</v>
      </c>
      <c r="E719" s="14">
        <f t="shared" si="156"/>
        <v>5.7627197681991082E-4</v>
      </c>
      <c r="F719" s="13">
        <v>12428</v>
      </c>
      <c r="G719" s="14">
        <f t="shared" si="150"/>
        <v>3.3204417715899882E-4</v>
      </c>
      <c r="H719" s="13">
        <v>2719</v>
      </c>
      <c r="I719" s="14">
        <f t="shared" si="151"/>
        <v>6.6949409840472119E-5</v>
      </c>
      <c r="J719" s="15">
        <v>346</v>
      </c>
      <c r="K719" s="16">
        <f t="shared" si="152"/>
        <v>9.6142388419974084E-6</v>
      </c>
      <c r="L719" s="15"/>
      <c r="M719" s="16"/>
      <c r="N719" s="14">
        <f>PRODUCT(D719-F719,100,1/F719)</f>
        <v>132.27389765046669</v>
      </c>
      <c r="O719" s="14">
        <f t="shared" si="157"/>
        <v>357.07980875321812</v>
      </c>
      <c r="P719" s="14">
        <f t="shared" si="155"/>
        <v>685.83815028901734</v>
      </c>
      <c r="Q719" s="14"/>
    </row>
    <row r="720" spans="1:17" s="3" customFormat="1" ht="54">
      <c r="A720" s="56" t="s">
        <v>2366</v>
      </c>
      <c r="B720" s="17" t="s">
        <v>20</v>
      </c>
      <c r="C720" s="18" t="s">
        <v>21</v>
      </c>
      <c r="D720" s="57">
        <v>27867</v>
      </c>
      <c r="E720" s="14">
        <f t="shared" si="156"/>
        <v>5.5630897488621791E-4</v>
      </c>
      <c r="F720" s="13">
        <v>159495</v>
      </c>
      <c r="G720" s="14">
        <f t="shared" si="150"/>
        <v>4.2612959475357669E-3</v>
      </c>
      <c r="H720" s="13">
        <v>810646</v>
      </c>
      <c r="I720" s="14">
        <f t="shared" si="151"/>
        <v>1.9960379290010797E-2</v>
      </c>
      <c r="J720" s="15">
        <v>2745872</v>
      </c>
      <c r="K720" s="16">
        <f t="shared" si="152"/>
        <v>7.6299044039170844E-2</v>
      </c>
      <c r="L720" s="15">
        <v>1221439</v>
      </c>
      <c r="M720" s="16">
        <f t="shared" ref="M720:M732" si="158">PRODUCT(L720,100,1/2713405628)</f>
        <v>4.5014979971877617E-2</v>
      </c>
      <c r="N720" s="14">
        <f>PRODUCT(D720-F720,100,1/F720)</f>
        <v>-82.527978933508891</v>
      </c>
      <c r="O720" s="14">
        <f t="shared" si="157"/>
        <v>-80.324950718316018</v>
      </c>
      <c r="P720" s="14">
        <f t="shared" si="155"/>
        <v>-70.477647902014368</v>
      </c>
      <c r="Q720" s="14">
        <f t="shared" ref="Q720:Q732" si="159">PRODUCT(J720-L720,100,1/L720)</f>
        <v>124.80631451918597</v>
      </c>
    </row>
    <row r="721" spans="1:17" s="3" customFormat="1" ht="54">
      <c r="A721" s="56" t="s">
        <v>2367</v>
      </c>
      <c r="B721" s="59" t="s">
        <v>861</v>
      </c>
      <c r="C721" s="32" t="s">
        <v>862</v>
      </c>
      <c r="D721" s="57">
        <v>27681</v>
      </c>
      <c r="E721" s="14">
        <f t="shared" si="156"/>
        <v>5.5259585652655109E-4</v>
      </c>
      <c r="F721" s="23"/>
      <c r="G721" s="26">
        <f t="shared" si="150"/>
        <v>2.6717426549645864E-8</v>
      </c>
      <c r="H721" s="23">
        <v>16551</v>
      </c>
      <c r="I721" s="26">
        <f t="shared" si="151"/>
        <v>4.0753206409328943E-4</v>
      </c>
      <c r="J721" s="22">
        <v>1139349</v>
      </c>
      <c r="K721" s="25">
        <f t="shared" si="152"/>
        <v>3.1658882688991058E-2</v>
      </c>
      <c r="L721" s="22">
        <v>37637</v>
      </c>
      <c r="M721" s="25">
        <f t="shared" si="158"/>
        <v>1.3870760645448179E-3</v>
      </c>
      <c r="N721" s="14"/>
      <c r="O721" s="14">
        <f t="shared" si="157"/>
        <v>-100</v>
      </c>
      <c r="P721" s="14">
        <f t="shared" si="155"/>
        <v>-98.54732834276416</v>
      </c>
      <c r="Q721" s="14">
        <f t="shared" si="159"/>
        <v>2927.2046124823978</v>
      </c>
    </row>
    <row r="722" spans="1:17" s="3" customFormat="1" ht="54">
      <c r="A722" s="56" t="s">
        <v>2368</v>
      </c>
      <c r="B722" s="17" t="s">
        <v>366</v>
      </c>
      <c r="C722" s="18" t="s">
        <v>367</v>
      </c>
      <c r="D722" s="57">
        <v>25812</v>
      </c>
      <c r="E722" s="14">
        <f t="shared" si="156"/>
        <v>5.1528500591247915E-4</v>
      </c>
      <c r="F722" s="13">
        <v>29558</v>
      </c>
      <c r="G722" s="14">
        <f t="shared" si="150"/>
        <v>7.8971369395443248E-4</v>
      </c>
      <c r="H722" s="13">
        <v>58654</v>
      </c>
      <c r="I722" s="14">
        <f t="shared" si="151"/>
        <v>1.4442260701666243E-3</v>
      </c>
      <c r="J722" s="15">
        <v>30484</v>
      </c>
      <c r="K722" s="16">
        <f t="shared" si="152"/>
        <v>8.4705334352441915E-4</v>
      </c>
      <c r="L722" s="15">
        <v>26480</v>
      </c>
      <c r="M722" s="16">
        <f t="shared" si="158"/>
        <v>9.75895373944437E-4</v>
      </c>
      <c r="N722" s="14">
        <f t="shared" ref="N722:N740" si="160">PRODUCT(D722-F722,100,1/F722)</f>
        <v>-12.673387915285202</v>
      </c>
      <c r="O722" s="14">
        <f t="shared" si="157"/>
        <v>-49.606164967436143</v>
      </c>
      <c r="P722" s="14">
        <f t="shared" si="155"/>
        <v>92.40913265975594</v>
      </c>
      <c r="Q722" s="14">
        <f t="shared" si="159"/>
        <v>15.120845921450151</v>
      </c>
    </row>
    <row r="723" spans="1:17" s="3" customFormat="1" ht="27">
      <c r="A723" s="56" t="s">
        <v>2369</v>
      </c>
      <c r="B723" s="17" t="s">
        <v>2370</v>
      </c>
      <c r="C723" s="18" t="s">
        <v>2371</v>
      </c>
      <c r="D723" s="57">
        <v>25386</v>
      </c>
      <c r="E723" s="14">
        <f t="shared" si="156"/>
        <v>5.0678076708872606E-4</v>
      </c>
      <c r="F723" s="13">
        <v>88818</v>
      </c>
      <c r="G723" s="14">
        <f t="shared" si="150"/>
        <v>2.3729883912864463E-3</v>
      </c>
      <c r="H723" s="13">
        <v>165893</v>
      </c>
      <c r="I723" s="14">
        <f t="shared" si="151"/>
        <v>4.0847511756768812E-3</v>
      </c>
      <c r="J723" s="15">
        <v>28880</v>
      </c>
      <c r="K723" s="16">
        <f t="shared" si="152"/>
        <v>8.0248328831469698E-4</v>
      </c>
      <c r="L723" s="15">
        <v>69271</v>
      </c>
      <c r="M723" s="16">
        <f t="shared" si="158"/>
        <v>2.5529172374813103E-3</v>
      </c>
      <c r="N723" s="14">
        <f t="shared" si="160"/>
        <v>-71.417955819766263</v>
      </c>
      <c r="O723" s="14">
        <f t="shared" si="157"/>
        <v>-46.460670432146017</v>
      </c>
      <c r="P723" s="14">
        <f t="shared" si="155"/>
        <v>474.42174515235462</v>
      </c>
      <c r="Q723" s="14">
        <f t="shared" si="159"/>
        <v>-58.308671738534166</v>
      </c>
    </row>
    <row r="724" spans="1:17" s="3" customFormat="1" ht="40.5">
      <c r="A724" s="56" t="s">
        <v>2372</v>
      </c>
      <c r="B724" s="17" t="s">
        <v>2373</v>
      </c>
      <c r="C724" s="18" t="s">
        <v>2374</v>
      </c>
      <c r="D724" s="57">
        <v>25364</v>
      </c>
      <c r="E724" s="14">
        <f t="shared" si="156"/>
        <v>5.063415810461848E-4</v>
      </c>
      <c r="F724" s="13">
        <v>1857</v>
      </c>
      <c r="G724" s="14">
        <f t="shared" si="150"/>
        <v>4.9614261102692374E-5</v>
      </c>
      <c r="H724" s="13"/>
      <c r="I724" s="14">
        <f t="shared" si="151"/>
        <v>2.4622806120070655E-8</v>
      </c>
      <c r="J724" s="15">
        <v>7619</v>
      </c>
      <c r="K724" s="16">
        <f t="shared" si="152"/>
        <v>2.1170776224617994E-4</v>
      </c>
      <c r="L724" s="15">
        <v>12401</v>
      </c>
      <c r="M724" s="16">
        <f t="shared" si="158"/>
        <v>4.5702713490502128E-4</v>
      </c>
      <c r="N724" s="14">
        <f t="shared" si="160"/>
        <v>1265.8589122240173</v>
      </c>
      <c r="O724" s="14"/>
      <c r="P724" s="14">
        <f t="shared" si="155"/>
        <v>-100.00000000000001</v>
      </c>
      <c r="Q724" s="14">
        <f t="shared" si="159"/>
        <v>-38.561406338198537</v>
      </c>
    </row>
    <row r="725" spans="1:17" s="3" customFormat="1" ht="13.9" customHeight="1">
      <c r="A725" s="56" t="s">
        <v>2375</v>
      </c>
      <c r="B725" s="17" t="s">
        <v>2376</v>
      </c>
      <c r="C725" s="18" t="s">
        <v>2377</v>
      </c>
      <c r="D725" s="57">
        <v>25059</v>
      </c>
      <c r="E725" s="14">
        <f t="shared" si="156"/>
        <v>5.0025286545640844E-4</v>
      </c>
      <c r="F725" s="13">
        <v>10063</v>
      </c>
      <c r="G725" s="14">
        <f t="shared" si="150"/>
        <v>2.6885746336908632E-4</v>
      </c>
      <c r="H725" s="13">
        <v>14379</v>
      </c>
      <c r="I725" s="14">
        <f t="shared" si="151"/>
        <v>3.5405132920049594E-4</v>
      </c>
      <c r="J725" s="15">
        <v>24382</v>
      </c>
      <c r="K725" s="16">
        <f t="shared" si="152"/>
        <v>6.7749818336873069E-4</v>
      </c>
      <c r="L725" s="15">
        <v>31586</v>
      </c>
      <c r="M725" s="16">
        <f t="shared" si="158"/>
        <v>1.1640721783009436E-3</v>
      </c>
      <c r="N725" s="14">
        <f t="shared" si="160"/>
        <v>149.02116665010433</v>
      </c>
      <c r="O725" s="14">
        <f t="shared" ref="O725:O731" si="161">PRODUCT(F725-H725,100,1/H725)</f>
        <v>-30.015995549064609</v>
      </c>
      <c r="P725" s="14">
        <f t="shared" si="155"/>
        <v>-41.026166844393408</v>
      </c>
      <c r="Q725" s="14">
        <f t="shared" si="159"/>
        <v>-22.807572975368835</v>
      </c>
    </row>
    <row r="726" spans="1:17" s="3" customFormat="1">
      <c r="A726" s="56" t="s">
        <v>2378</v>
      </c>
      <c r="B726" s="17" t="s">
        <v>2379</v>
      </c>
      <c r="C726" s="18" t="s">
        <v>2380</v>
      </c>
      <c r="D726" s="57">
        <v>24916</v>
      </c>
      <c r="E726" s="14">
        <f t="shared" si="156"/>
        <v>4.9739815617989044E-4</v>
      </c>
      <c r="F726" s="13">
        <v>27127</v>
      </c>
      <c r="G726" s="14">
        <f t="shared" si="150"/>
        <v>7.2476363001224334E-4</v>
      </c>
      <c r="H726" s="13">
        <v>31474</v>
      </c>
      <c r="I726" s="14">
        <f t="shared" si="151"/>
        <v>7.7497819982310387E-4</v>
      </c>
      <c r="J726" s="15">
        <v>3225</v>
      </c>
      <c r="K726" s="16">
        <f t="shared" si="152"/>
        <v>8.9612486316305336E-5</v>
      </c>
      <c r="L726" s="15">
        <v>44982</v>
      </c>
      <c r="M726" s="16">
        <f t="shared" si="158"/>
        <v>1.6577690978386958E-3</v>
      </c>
      <c r="N726" s="14">
        <f t="shared" si="160"/>
        <v>-8.1505511114387872</v>
      </c>
      <c r="O726" s="14">
        <f t="shared" si="161"/>
        <v>-13.811399885619876</v>
      </c>
      <c r="P726" s="14">
        <f t="shared" si="155"/>
        <v>875.93798449612405</v>
      </c>
      <c r="Q726" s="14">
        <f t="shared" si="159"/>
        <v>-92.83046551954115</v>
      </c>
    </row>
    <row r="727" spans="1:17" s="3" customFormat="1" ht="40.5">
      <c r="A727" s="56" t="s">
        <v>2381</v>
      </c>
      <c r="B727" s="17" t="s">
        <v>2382</v>
      </c>
      <c r="C727" s="18" t="s">
        <v>2383</v>
      </c>
      <c r="D727" s="57">
        <v>24907</v>
      </c>
      <c r="E727" s="14">
        <f t="shared" si="156"/>
        <v>4.9721848916248722E-4</v>
      </c>
      <c r="F727" s="13">
        <v>67041</v>
      </c>
      <c r="G727" s="14">
        <f t="shared" si="150"/>
        <v>1.7911629933148085E-3</v>
      </c>
      <c r="H727" s="13">
        <v>33489</v>
      </c>
      <c r="I727" s="14">
        <f t="shared" si="151"/>
        <v>8.2459315415504624E-4</v>
      </c>
      <c r="J727" s="15">
        <v>13613</v>
      </c>
      <c r="K727" s="16">
        <f t="shared" si="152"/>
        <v>3.7826194611592694E-4</v>
      </c>
      <c r="L727" s="15">
        <v>19012</v>
      </c>
      <c r="M727" s="16">
        <f t="shared" si="158"/>
        <v>7.0066929189696516E-4</v>
      </c>
      <c r="N727" s="14">
        <f t="shared" si="160"/>
        <v>-62.84810787428588</v>
      </c>
      <c r="O727" s="14">
        <f t="shared" si="161"/>
        <v>100.18812147272239</v>
      </c>
      <c r="P727" s="14">
        <f t="shared" si="155"/>
        <v>146.00749283772865</v>
      </c>
      <c r="Q727" s="14">
        <f t="shared" si="159"/>
        <v>-28.397853986955607</v>
      </c>
    </row>
    <row r="728" spans="1:17" s="3" customFormat="1" ht="40.5">
      <c r="A728" s="56" t="s">
        <v>2384</v>
      </c>
      <c r="B728" s="17" t="s">
        <v>2385</v>
      </c>
      <c r="C728" s="18" t="s">
        <v>2386</v>
      </c>
      <c r="D728" s="57">
        <v>24761</v>
      </c>
      <c r="E728" s="14">
        <f t="shared" si="156"/>
        <v>4.94303890880168E-4</v>
      </c>
      <c r="F728" s="13">
        <v>17822</v>
      </c>
      <c r="G728" s="14">
        <f t="shared" si="150"/>
        <v>4.7615797596778863E-4</v>
      </c>
      <c r="H728" s="13">
        <v>12181</v>
      </c>
      <c r="I728" s="14">
        <f t="shared" si="151"/>
        <v>2.9993040134858068E-4</v>
      </c>
      <c r="J728" s="15">
        <v>602</v>
      </c>
      <c r="K728" s="16">
        <f t="shared" si="152"/>
        <v>1.6727664112376993E-5</v>
      </c>
      <c r="L728" s="15">
        <v>4782</v>
      </c>
      <c r="M728" s="16">
        <f t="shared" si="158"/>
        <v>1.7623609056655203E-4</v>
      </c>
      <c r="N728" s="14">
        <f t="shared" si="160"/>
        <v>38.93502412748289</v>
      </c>
      <c r="O728" s="14">
        <f t="shared" si="161"/>
        <v>46.309826779410557</v>
      </c>
      <c r="P728" s="14">
        <f t="shared" si="155"/>
        <v>1923.4219269102991</v>
      </c>
      <c r="Q728" s="14">
        <f t="shared" si="159"/>
        <v>-87.411125052279374</v>
      </c>
    </row>
    <row r="729" spans="1:17" s="3" customFormat="1" ht="27">
      <c r="A729" s="56" t="s">
        <v>2387</v>
      </c>
      <c r="B729" s="17" t="s">
        <v>2388</v>
      </c>
      <c r="C729" s="18" t="s">
        <v>2389</v>
      </c>
      <c r="D729" s="57">
        <v>24442</v>
      </c>
      <c r="E729" s="14">
        <f t="shared" si="156"/>
        <v>4.8793569326332001E-4</v>
      </c>
      <c r="F729" s="13">
        <v>59977</v>
      </c>
      <c r="G729" s="14">
        <f t="shared" si="150"/>
        <v>1.60243109216811E-3</v>
      </c>
      <c r="H729" s="13">
        <v>1524</v>
      </c>
      <c r="I729" s="14">
        <f t="shared" si="151"/>
        <v>3.7525156526987678E-5</v>
      </c>
      <c r="J729" s="15">
        <v>6949</v>
      </c>
      <c r="K729" s="16">
        <f t="shared" si="152"/>
        <v>1.9309059454635836E-4</v>
      </c>
      <c r="L729" s="15">
        <v>1770</v>
      </c>
      <c r="M729" s="16">
        <f t="shared" si="158"/>
        <v>6.5231677185863048E-5</v>
      </c>
      <c r="N729" s="14">
        <f t="shared" si="160"/>
        <v>-59.247711622788735</v>
      </c>
      <c r="O729" s="14">
        <f t="shared" si="161"/>
        <v>3835.4986876640419</v>
      </c>
      <c r="P729" s="14">
        <f t="shared" si="155"/>
        <v>-78.068786875809465</v>
      </c>
      <c r="Q729" s="14">
        <f t="shared" si="159"/>
        <v>292.59887005649716</v>
      </c>
    </row>
    <row r="730" spans="1:17" s="3" customFormat="1" ht="27">
      <c r="A730" s="56" t="s">
        <v>2390</v>
      </c>
      <c r="B730" s="17" t="s">
        <v>2391</v>
      </c>
      <c r="C730" s="18" t="s">
        <v>2392</v>
      </c>
      <c r="D730" s="57">
        <v>24359</v>
      </c>
      <c r="E730" s="14">
        <f t="shared" si="156"/>
        <v>4.8627876410282353E-4</v>
      </c>
      <c r="F730" s="13">
        <v>24161</v>
      </c>
      <c r="G730" s="14">
        <f t="shared" si="150"/>
        <v>6.4551974286599376E-4</v>
      </c>
      <c r="H730" s="13">
        <v>31004</v>
      </c>
      <c r="I730" s="14">
        <f t="shared" si="151"/>
        <v>7.634054809466706E-4</v>
      </c>
      <c r="J730" s="15">
        <v>16363</v>
      </c>
      <c r="K730" s="16">
        <f t="shared" si="152"/>
        <v>4.5467569413758268E-4</v>
      </c>
      <c r="L730" s="15">
        <v>9565</v>
      </c>
      <c r="M730" s="16">
        <f t="shared" si="158"/>
        <v>3.5250903518801134E-4</v>
      </c>
      <c r="N730" s="14">
        <f t="shared" si="160"/>
        <v>0.81950250403542901</v>
      </c>
      <c r="O730" s="14">
        <f t="shared" si="161"/>
        <v>-22.071345632821572</v>
      </c>
      <c r="P730" s="14">
        <f t="shared" si="155"/>
        <v>89.47625741001039</v>
      </c>
      <c r="Q730" s="14">
        <f t="shared" si="159"/>
        <v>71.071615263983276</v>
      </c>
    </row>
    <row r="731" spans="1:17" s="3" customFormat="1" ht="54">
      <c r="A731" s="56" t="s">
        <v>2393</v>
      </c>
      <c r="B731" s="17" t="s">
        <v>2394</v>
      </c>
      <c r="C731" s="18" t="s">
        <v>2395</v>
      </c>
      <c r="D731" s="57">
        <v>24057</v>
      </c>
      <c r="E731" s="14">
        <f t="shared" si="156"/>
        <v>4.8024993751884828E-4</v>
      </c>
      <c r="F731" s="13">
        <v>47115</v>
      </c>
      <c r="G731" s="14">
        <f t="shared" si="150"/>
        <v>1.2587915518865649E-3</v>
      </c>
      <c r="H731" s="13">
        <v>57921</v>
      </c>
      <c r="I731" s="14">
        <f t="shared" si="151"/>
        <v>1.4261775532806126E-3</v>
      </c>
      <c r="J731" s="15">
        <v>27894</v>
      </c>
      <c r="K731" s="16">
        <f t="shared" si="152"/>
        <v>7.7508548629675071E-4</v>
      </c>
      <c r="L731" s="15">
        <v>52588</v>
      </c>
      <c r="M731" s="16">
        <f t="shared" si="158"/>
        <v>1.9380810394633706E-3</v>
      </c>
      <c r="N731" s="14">
        <f t="shared" si="160"/>
        <v>-48.939828080229226</v>
      </c>
      <c r="O731" s="14">
        <f t="shared" si="161"/>
        <v>-18.656445848655927</v>
      </c>
      <c r="P731" s="14">
        <f t="shared" si="155"/>
        <v>107.64680576468056</v>
      </c>
      <c r="Q731" s="14">
        <f t="shared" si="159"/>
        <v>-46.957480794097513</v>
      </c>
    </row>
    <row r="732" spans="1:17" s="3" customFormat="1" ht="27">
      <c r="A732" s="56" t="s">
        <v>2396</v>
      </c>
      <c r="B732" s="17" t="s">
        <v>2397</v>
      </c>
      <c r="C732" s="18" t="s">
        <v>2398</v>
      </c>
      <c r="D732" s="57">
        <v>23432</v>
      </c>
      <c r="E732" s="14">
        <f t="shared" si="156"/>
        <v>4.6777306131029028E-4</v>
      </c>
      <c r="F732" s="13">
        <v>75</v>
      </c>
      <c r="G732" s="14">
        <f t="shared" si="150"/>
        <v>2.0038069912234399E-6</v>
      </c>
      <c r="H732" s="13"/>
      <c r="I732" s="14">
        <f t="shared" si="151"/>
        <v>2.4622806120070655E-8</v>
      </c>
      <c r="J732" s="15">
        <v>5766</v>
      </c>
      <c r="K732" s="16">
        <f t="shared" si="152"/>
        <v>1.6021878948831519E-4</v>
      </c>
      <c r="L732" s="15">
        <v>5504</v>
      </c>
      <c r="M732" s="16">
        <f t="shared" si="158"/>
        <v>2.0284471820959901E-4</v>
      </c>
      <c r="N732" s="14">
        <f t="shared" si="160"/>
        <v>31142.666666666668</v>
      </c>
      <c r="O732" s="14"/>
      <c r="P732" s="14">
        <f t="shared" si="155"/>
        <v>-100</v>
      </c>
      <c r="Q732" s="14">
        <f t="shared" si="159"/>
        <v>4.7601744186046515</v>
      </c>
    </row>
    <row r="733" spans="1:17" s="3" customFormat="1" ht="54">
      <c r="A733" s="56" t="s">
        <v>2399</v>
      </c>
      <c r="B733" s="17" t="s">
        <v>2400</v>
      </c>
      <c r="C733" s="18" t="s">
        <v>2401</v>
      </c>
      <c r="D733" s="57">
        <v>22961</v>
      </c>
      <c r="E733" s="14">
        <f t="shared" si="156"/>
        <v>4.5837048739952096E-4</v>
      </c>
      <c r="F733" s="13">
        <v>17790</v>
      </c>
      <c r="G733" s="14">
        <f t="shared" si="150"/>
        <v>4.7530301831819993E-4</v>
      </c>
      <c r="H733" s="13">
        <v>47022</v>
      </c>
      <c r="I733" s="14">
        <f t="shared" si="151"/>
        <v>1.1578135893779624E-3</v>
      </c>
      <c r="J733" s="15">
        <v>11994</v>
      </c>
      <c r="K733" s="16">
        <f t="shared" si="152"/>
        <v>3.3327508864426858E-4</v>
      </c>
      <c r="L733" s="15"/>
      <c r="M733" s="16"/>
      <c r="N733" s="14">
        <f t="shared" si="160"/>
        <v>29.066891512085441</v>
      </c>
      <c r="O733" s="14">
        <f t="shared" ref="O733:O740" si="162">PRODUCT(F733-H733,100,1/H733)</f>
        <v>-62.166645400025516</v>
      </c>
      <c r="P733" s="14">
        <f t="shared" si="155"/>
        <v>292.04602301150572</v>
      </c>
      <c r="Q733" s="14"/>
    </row>
    <row r="734" spans="1:17" s="3" customFormat="1">
      <c r="A734" s="56" t="s">
        <v>2402</v>
      </c>
      <c r="B734" s="17" t="s">
        <v>2403</v>
      </c>
      <c r="C734" s="18" t="s">
        <v>2404</v>
      </c>
      <c r="D734" s="57">
        <v>22854</v>
      </c>
      <c r="E734" s="14">
        <f t="shared" si="156"/>
        <v>4.5623444619261581E-4</v>
      </c>
      <c r="F734" s="13">
        <v>53073</v>
      </c>
      <c r="G734" s="14">
        <f t="shared" si="150"/>
        <v>1.4179739792693549E-3</v>
      </c>
      <c r="H734" s="13">
        <v>32140</v>
      </c>
      <c r="I734" s="14">
        <f t="shared" si="151"/>
        <v>7.9137698869907085E-4</v>
      </c>
      <c r="J734" s="15">
        <v>3170</v>
      </c>
      <c r="K734" s="16">
        <f t="shared" si="152"/>
        <v>8.8084211355872222E-5</v>
      </c>
      <c r="L734" s="15"/>
      <c r="M734" s="16"/>
      <c r="N734" s="14">
        <f t="shared" si="160"/>
        <v>-56.938556328076423</v>
      </c>
      <c r="O734" s="14">
        <f t="shared" si="162"/>
        <v>65.130678282513998</v>
      </c>
      <c r="P734" s="14">
        <f t="shared" si="155"/>
        <v>913.88012618296534</v>
      </c>
      <c r="Q734" s="14"/>
    </row>
    <row r="735" spans="1:17" s="3" customFormat="1">
      <c r="A735" s="56" t="s">
        <v>2405</v>
      </c>
      <c r="B735" s="17" t="s">
        <v>2406</v>
      </c>
      <c r="C735" s="18" t="s">
        <v>2407</v>
      </c>
      <c r="D735" s="57">
        <v>21885</v>
      </c>
      <c r="E735" s="14">
        <f t="shared" si="156"/>
        <v>4.3689029731886744E-4</v>
      </c>
      <c r="F735" s="13">
        <v>97547</v>
      </c>
      <c r="G735" s="14">
        <f t="shared" si="150"/>
        <v>2.6062048076383052E-3</v>
      </c>
      <c r="H735" s="13">
        <v>8103</v>
      </c>
      <c r="I735" s="14">
        <f t="shared" si="151"/>
        <v>1.9951859799093252E-4</v>
      </c>
      <c r="J735" s="15">
        <v>94545</v>
      </c>
      <c r="K735" s="16">
        <f t="shared" si="152"/>
        <v>2.6271046569845231E-3</v>
      </c>
      <c r="L735" s="15">
        <v>16633</v>
      </c>
      <c r="M735" s="16">
        <f t="shared" ref="M735:M740" si="163">PRODUCT(L735,100,1/2713405628)</f>
        <v>6.1299349527257636E-4</v>
      </c>
      <c r="N735" s="14">
        <f t="shared" si="160"/>
        <v>-77.564661137707972</v>
      </c>
      <c r="O735" s="14">
        <f t="shared" si="162"/>
        <v>1103.8380846600026</v>
      </c>
      <c r="P735" s="14">
        <f t="shared" si="155"/>
        <v>-91.429478026336668</v>
      </c>
      <c r="Q735" s="14">
        <f t="shared" ref="Q735:Q740" si="164">PRODUCT(J735-L735,100,1/L735)</f>
        <v>468.41820477364274</v>
      </c>
    </row>
    <row r="736" spans="1:17" s="3" customFormat="1" ht="54">
      <c r="A736" s="56" t="s">
        <v>2408</v>
      </c>
      <c r="B736" s="17" t="s">
        <v>2409</v>
      </c>
      <c r="C736" s="18" t="s">
        <v>2410</v>
      </c>
      <c r="D736" s="57">
        <v>20802</v>
      </c>
      <c r="E736" s="14">
        <f t="shared" si="156"/>
        <v>4.1527036622467816E-4</v>
      </c>
      <c r="F736" s="13">
        <v>49772</v>
      </c>
      <c r="G736" s="14">
        <f t="shared" si="150"/>
        <v>1.3297797542289739E-3</v>
      </c>
      <c r="H736" s="13">
        <v>1585</v>
      </c>
      <c r="I736" s="14">
        <f t="shared" si="151"/>
        <v>3.9027147700311987E-5</v>
      </c>
      <c r="J736" s="15">
        <v>39191</v>
      </c>
      <c r="K736" s="16">
        <f t="shared" si="152"/>
        <v>1.0889931631697122E-3</v>
      </c>
      <c r="L736" s="15">
        <v>1132</v>
      </c>
      <c r="M736" s="16">
        <f t="shared" si="163"/>
        <v>4.1718790155026535E-5</v>
      </c>
      <c r="N736" s="14">
        <f t="shared" si="160"/>
        <v>-58.205416700152696</v>
      </c>
      <c r="O736" s="14">
        <f t="shared" si="162"/>
        <v>3040.1892744479496</v>
      </c>
      <c r="P736" s="14">
        <f t="shared" si="155"/>
        <v>-95.955704115740858</v>
      </c>
      <c r="Q736" s="14">
        <f t="shared" si="164"/>
        <v>3362.1024734982334</v>
      </c>
    </row>
    <row r="737" spans="1:17" s="3" customFormat="1">
      <c r="A737" s="56" t="s">
        <v>2411</v>
      </c>
      <c r="B737" s="17" t="s">
        <v>899</v>
      </c>
      <c r="C737" s="18" t="s">
        <v>900</v>
      </c>
      <c r="D737" s="57">
        <v>20681</v>
      </c>
      <c r="E737" s="14">
        <f t="shared" si="156"/>
        <v>4.1285484299070132E-4</v>
      </c>
      <c r="F737" s="13">
        <v>9440</v>
      </c>
      <c r="G737" s="14">
        <f t="shared" si="150"/>
        <v>2.5221250662865697E-4</v>
      </c>
      <c r="H737" s="13">
        <v>15855</v>
      </c>
      <c r="I737" s="14">
        <f t="shared" si="151"/>
        <v>3.9039459103372025E-4</v>
      </c>
      <c r="J737" s="15">
        <v>18350</v>
      </c>
      <c r="K737" s="16">
        <f t="shared" si="152"/>
        <v>5.0988810043541173E-4</v>
      </c>
      <c r="L737" s="15">
        <v>13494</v>
      </c>
      <c r="M737" s="16">
        <f t="shared" si="163"/>
        <v>4.9730861691866439E-4</v>
      </c>
      <c r="N737" s="14">
        <f t="shared" si="160"/>
        <v>119.07838983050847</v>
      </c>
      <c r="O737" s="14">
        <f t="shared" si="162"/>
        <v>-40.460422579627881</v>
      </c>
      <c r="P737" s="14">
        <f t="shared" si="155"/>
        <v>-13.596730245231607</v>
      </c>
      <c r="Q737" s="14">
        <f t="shared" si="164"/>
        <v>35.986364310063728</v>
      </c>
    </row>
    <row r="738" spans="1:17" s="3" customFormat="1" ht="40.5">
      <c r="A738" s="56" t="s">
        <v>2412</v>
      </c>
      <c r="B738" s="17" t="s">
        <v>2413</v>
      </c>
      <c r="C738" s="18" t="s">
        <v>2414</v>
      </c>
      <c r="D738" s="57">
        <v>20218</v>
      </c>
      <c r="E738" s="14">
        <f t="shared" si="156"/>
        <v>4.0361197309540152E-4</v>
      </c>
      <c r="F738" s="13">
        <v>10755</v>
      </c>
      <c r="G738" s="14">
        <f t="shared" si="150"/>
        <v>2.8734592254144129E-4</v>
      </c>
      <c r="H738" s="13">
        <v>34548</v>
      </c>
      <c r="I738" s="14">
        <f t="shared" si="151"/>
        <v>8.5066870583620107E-4</v>
      </c>
      <c r="J738" s="15">
        <v>8572</v>
      </c>
      <c r="K738" s="16">
        <f t="shared" si="152"/>
        <v>2.3818859928786645E-4</v>
      </c>
      <c r="L738" s="15">
        <v>5514</v>
      </c>
      <c r="M738" s="16">
        <f t="shared" si="163"/>
        <v>2.0321325875867168E-4</v>
      </c>
      <c r="N738" s="14">
        <f t="shared" si="160"/>
        <v>87.986982798698278</v>
      </c>
      <c r="O738" s="14">
        <f t="shared" si="162"/>
        <v>-68.869399096908651</v>
      </c>
      <c r="P738" s="14">
        <f t="shared" si="155"/>
        <v>303.0331311245917</v>
      </c>
      <c r="Q738" s="14">
        <f t="shared" si="164"/>
        <v>55.458832063837505</v>
      </c>
    </row>
    <row r="739" spans="1:17" s="3" customFormat="1">
      <c r="A739" s="56" t="s">
        <v>2415</v>
      </c>
      <c r="B739" s="17" t="s">
        <v>2416</v>
      </c>
      <c r="C739" s="18" t="s">
        <v>2417</v>
      </c>
      <c r="D739" s="57">
        <v>19923</v>
      </c>
      <c r="E739" s="14">
        <f t="shared" si="156"/>
        <v>3.9772288752496214E-4</v>
      </c>
      <c r="F739" s="13">
        <v>49094</v>
      </c>
      <c r="G739" s="14">
        <f t="shared" si="150"/>
        <v>1.3116653390283142E-3</v>
      </c>
      <c r="H739" s="13">
        <v>11523</v>
      </c>
      <c r="I739" s="14">
        <f t="shared" si="151"/>
        <v>2.8372859492157415E-4</v>
      </c>
      <c r="J739" s="15">
        <v>2610</v>
      </c>
      <c r="K739" s="16">
        <f t="shared" si="152"/>
        <v>7.2523593576916877E-5</v>
      </c>
      <c r="L739" s="15">
        <v>7551</v>
      </c>
      <c r="M739" s="16">
        <f t="shared" si="163"/>
        <v>2.7828496860477506E-4</v>
      </c>
      <c r="N739" s="14">
        <f t="shared" si="160"/>
        <v>-59.418666232126128</v>
      </c>
      <c r="O739" s="14">
        <f t="shared" si="162"/>
        <v>326.05224333940816</v>
      </c>
      <c r="P739" s="14">
        <f t="shared" si="155"/>
        <v>341.49425287356325</v>
      </c>
      <c r="Q739" s="14">
        <f t="shared" si="164"/>
        <v>-65.435041716328968</v>
      </c>
    </row>
    <row r="740" spans="1:17" s="3" customFormat="1" ht="27">
      <c r="A740" s="56" t="s">
        <v>2418</v>
      </c>
      <c r="B740" s="17" t="s">
        <v>558</v>
      </c>
      <c r="C740" s="18" t="s">
        <v>559</v>
      </c>
      <c r="D740" s="57">
        <v>19834</v>
      </c>
      <c r="E740" s="14">
        <f t="shared" si="156"/>
        <v>3.959461803528635E-4</v>
      </c>
      <c r="F740" s="13">
        <v>8377</v>
      </c>
      <c r="G740" s="14">
        <f t="shared" si="150"/>
        <v>2.2381188220638341E-4</v>
      </c>
      <c r="H740" s="13">
        <v>13028</v>
      </c>
      <c r="I740" s="14">
        <f t="shared" si="151"/>
        <v>3.2078591813228052E-4</v>
      </c>
      <c r="J740" s="15">
        <v>8317</v>
      </c>
      <c r="K740" s="16">
        <f t="shared" si="152"/>
        <v>2.3110296083494927E-4</v>
      </c>
      <c r="L740" s="15">
        <v>8868</v>
      </c>
      <c r="M740" s="16">
        <f t="shared" si="163"/>
        <v>3.2682175891764605E-4</v>
      </c>
      <c r="N740" s="14">
        <f t="shared" si="160"/>
        <v>136.76733914289125</v>
      </c>
      <c r="O740" s="14">
        <f t="shared" si="162"/>
        <v>-35.700030703101014</v>
      </c>
      <c r="P740" s="14">
        <f t="shared" si="155"/>
        <v>56.64302031982686</v>
      </c>
      <c r="Q740" s="14">
        <f t="shared" si="164"/>
        <v>-6.2133513757329721</v>
      </c>
    </row>
    <row r="741" spans="1:17" s="3" customFormat="1">
      <c r="A741" s="56" t="s">
        <v>2419</v>
      </c>
      <c r="B741" s="60" t="s">
        <v>2420</v>
      </c>
      <c r="C741" s="61" t="s">
        <v>2421</v>
      </c>
      <c r="D741" s="57">
        <v>19505</v>
      </c>
      <c r="E741" s="14">
        <f t="shared" si="156"/>
        <v>3.8937835271667852E-4</v>
      </c>
      <c r="F741" s="13"/>
      <c r="G741" s="14"/>
      <c r="H741" s="13"/>
      <c r="I741" s="14"/>
      <c r="J741" s="15"/>
      <c r="K741" s="16"/>
      <c r="L741" s="15"/>
      <c r="M741" s="16"/>
      <c r="N741" s="14"/>
      <c r="O741" s="14"/>
      <c r="P741" s="14"/>
      <c r="Q741" s="14"/>
    </row>
    <row r="742" spans="1:17" s="3" customFormat="1">
      <c r="A742" s="56" t="s">
        <v>2422</v>
      </c>
      <c r="B742" s="60" t="s">
        <v>2423</v>
      </c>
      <c r="C742" s="61" t="s">
        <v>2424</v>
      </c>
      <c r="D742" s="57">
        <v>19439</v>
      </c>
      <c r="E742" s="14">
        <f t="shared" si="156"/>
        <v>3.8806079458905484E-4</v>
      </c>
      <c r="F742" s="13"/>
      <c r="G742" s="14"/>
      <c r="H742" s="13"/>
      <c r="I742" s="14"/>
      <c r="J742" s="15"/>
      <c r="K742" s="16"/>
      <c r="L742" s="15"/>
      <c r="M742" s="16"/>
      <c r="N742" s="14"/>
      <c r="O742" s="14"/>
      <c r="P742" s="14"/>
      <c r="Q742" s="14"/>
    </row>
    <row r="743" spans="1:17" s="3" customFormat="1" ht="40.5">
      <c r="A743" s="56" t="s">
        <v>2425</v>
      </c>
      <c r="B743" s="17" t="s">
        <v>819</v>
      </c>
      <c r="C743" s="18" t="s">
        <v>820</v>
      </c>
      <c r="D743" s="57">
        <v>18848</v>
      </c>
      <c r="E743" s="14">
        <f t="shared" si="156"/>
        <v>3.7626266044624238E-4</v>
      </c>
      <c r="F743" s="13">
        <v>2202</v>
      </c>
      <c r="G743" s="14">
        <f t="shared" ref="G743:G755" si="165">PRODUCT(F743,100,1/3742875453)</f>
        <v>5.8831773262320196E-5</v>
      </c>
      <c r="H743" s="13">
        <v>2819</v>
      </c>
      <c r="I743" s="14">
        <f t="shared" ref="I743:I755" si="166">PRODUCT(H743,100,1/4061275531)</f>
        <v>6.9411690452479184E-5</v>
      </c>
      <c r="J743" s="15">
        <v>69</v>
      </c>
      <c r="K743" s="16">
        <f t="shared" ref="K743:K755" si="167">PRODUCT(J743,100,1/3598828838)</f>
        <v>1.9172904049069976E-6</v>
      </c>
      <c r="L743" s="15"/>
      <c r="M743" s="16"/>
      <c r="N743" s="14">
        <f>PRODUCT(D743-F743,100,1/F743)</f>
        <v>755.94913714804716</v>
      </c>
      <c r="O743" s="14">
        <f>PRODUCT(F743-H743,100,1/H743)</f>
        <v>-21.887194040439873</v>
      </c>
      <c r="P743" s="14">
        <f>PRODUCT(H743-J743,100,1/J743)</f>
        <v>3985.5072463768115</v>
      </c>
      <c r="Q743" s="14"/>
    </row>
    <row r="744" spans="1:17" s="3" customFormat="1" ht="40.5">
      <c r="A744" s="56" t="s">
        <v>2426</v>
      </c>
      <c r="B744" s="17" t="s">
        <v>634</v>
      </c>
      <c r="C744" s="18" t="s">
        <v>635</v>
      </c>
      <c r="D744" s="57">
        <v>18343</v>
      </c>
      <c r="E744" s="14">
        <f t="shared" si="156"/>
        <v>3.6618134446972746E-4</v>
      </c>
      <c r="F744" s="13">
        <v>23245</v>
      </c>
      <c r="G744" s="14">
        <f t="shared" si="165"/>
        <v>6.2104658014651816E-4</v>
      </c>
      <c r="H744" s="13">
        <v>25513</v>
      </c>
      <c r="I744" s="14">
        <f t="shared" si="166"/>
        <v>6.2820165254136263E-4</v>
      </c>
      <c r="J744" s="15">
        <v>29553</v>
      </c>
      <c r="K744" s="16">
        <f t="shared" si="167"/>
        <v>8.2118381646690587E-4</v>
      </c>
      <c r="L744" s="15">
        <v>34931</v>
      </c>
      <c r="M744" s="16">
        <f>PRODUCT(L744,100,1/2713405628)</f>
        <v>1.2873489919657526E-3</v>
      </c>
      <c r="N744" s="14">
        <f>PRODUCT(D744-F744,100,1/F744)</f>
        <v>-21.088406108840612</v>
      </c>
      <c r="O744" s="14">
        <f>PRODUCT(F744-H744,100,1/H744)</f>
        <v>-8.8895857014071265</v>
      </c>
      <c r="P744" s="14">
        <f>PRODUCT(H744-J744,100,1/J744)</f>
        <v>-13.670354955503671</v>
      </c>
      <c r="Q744" s="14">
        <f>PRODUCT(J744-L744,100,1/L744)</f>
        <v>-15.396066531161432</v>
      </c>
    </row>
    <row r="745" spans="1:17" s="3" customFormat="1" ht="40.5">
      <c r="A745" s="56" t="s">
        <v>2427</v>
      </c>
      <c r="B745" s="58" t="s">
        <v>2428</v>
      </c>
      <c r="C745" s="12" t="s">
        <v>2429</v>
      </c>
      <c r="D745" s="57">
        <v>17701</v>
      </c>
      <c r="E745" s="14">
        <f t="shared" si="156"/>
        <v>3.5336509722829666E-4</v>
      </c>
      <c r="F745" s="13">
        <v>34638</v>
      </c>
      <c r="G745" s="14">
        <f t="shared" si="165"/>
        <v>9.2543822082663345E-4</v>
      </c>
      <c r="H745" s="13">
        <v>47499</v>
      </c>
      <c r="I745" s="14">
        <f t="shared" si="166"/>
        <v>1.169558667897236E-3</v>
      </c>
      <c r="J745" s="15"/>
      <c r="K745" s="16">
        <f t="shared" si="167"/>
        <v>2.7786817462420257E-8</v>
      </c>
      <c r="L745" s="30"/>
      <c r="M745" s="16"/>
      <c r="N745" s="14">
        <f>PRODUCT(D745-F745,100,1/F745)</f>
        <v>-48.897164963335065</v>
      </c>
      <c r="O745" s="14">
        <f>PRODUCT(F745-H745,100,1/H745)</f>
        <v>-27.076359502305312</v>
      </c>
      <c r="P745" s="14"/>
      <c r="Q745" s="14"/>
    </row>
    <row r="746" spans="1:17" s="3" customFormat="1" ht="40.5">
      <c r="A746" s="56" t="s">
        <v>2430</v>
      </c>
      <c r="B746" s="17" t="s">
        <v>2431</v>
      </c>
      <c r="C746" s="18" t="s">
        <v>2432</v>
      </c>
      <c r="D746" s="57">
        <v>16897</v>
      </c>
      <c r="E746" s="14">
        <f t="shared" si="156"/>
        <v>3.3731484367360766E-4</v>
      </c>
      <c r="F746" s="13">
        <v>4760</v>
      </c>
      <c r="G746" s="14">
        <f t="shared" si="165"/>
        <v>1.2717495037631432E-4</v>
      </c>
      <c r="H746" s="13">
        <v>7939</v>
      </c>
      <c r="I746" s="14">
        <f t="shared" si="166"/>
        <v>1.9548045778724094E-4</v>
      </c>
      <c r="J746" s="15">
        <v>10326</v>
      </c>
      <c r="K746" s="16">
        <f t="shared" si="167"/>
        <v>2.869266771169516E-4</v>
      </c>
      <c r="L746" s="30"/>
      <c r="M746" s="16"/>
      <c r="N746" s="14">
        <f>PRODUCT(D746-F746,100,1/F746)</f>
        <v>254.97899159663868</v>
      </c>
      <c r="O746" s="14">
        <f>PRODUCT(F746-H746,100,1/H746)</f>
        <v>-40.042826552462529</v>
      </c>
      <c r="P746" s="14">
        <f>PRODUCT(H746-J746,100,1/J746)</f>
        <v>-23.116405190780554</v>
      </c>
      <c r="Q746" s="14"/>
    </row>
    <row r="747" spans="1:17" s="3" customFormat="1">
      <c r="A747" s="56" t="s">
        <v>2433</v>
      </c>
      <c r="B747" s="17" t="s">
        <v>2434</v>
      </c>
      <c r="C747" s="18" t="s">
        <v>2435</v>
      </c>
      <c r="D747" s="57">
        <v>16880</v>
      </c>
      <c r="E747" s="14">
        <f t="shared" si="156"/>
        <v>3.3697547264073486E-4</v>
      </c>
      <c r="F747" s="13">
        <v>149810</v>
      </c>
      <c r="G747" s="14">
        <f t="shared" si="165"/>
        <v>4.0025376714024471E-3</v>
      </c>
      <c r="H747" s="13">
        <v>15981</v>
      </c>
      <c r="I747" s="14">
        <f t="shared" si="166"/>
        <v>3.9349706460484917E-4</v>
      </c>
      <c r="J747" s="15">
        <v>15702</v>
      </c>
      <c r="K747" s="16">
        <f t="shared" si="167"/>
        <v>4.363086077949229E-4</v>
      </c>
      <c r="L747" s="15">
        <v>29604</v>
      </c>
      <c r="M747" s="16">
        <f>PRODUCT(L747,100,1/2713405628)</f>
        <v>1.0910274414747401E-3</v>
      </c>
      <c r="N747" s="14">
        <f>PRODUCT(D747-F747,100,1/F747)</f>
        <v>-88.732394366197184</v>
      </c>
      <c r="O747" s="14">
        <f>PRODUCT(F747-H747,100,1/H747)</f>
        <v>837.42569301044989</v>
      </c>
      <c r="P747" s="14">
        <f>PRODUCT(H747-J747,100,1/J747)</f>
        <v>1.7768437141765381</v>
      </c>
      <c r="Q747" s="14">
        <f>PRODUCT(J747-L747,100,1/L747)</f>
        <v>-46.959870287798942</v>
      </c>
    </row>
    <row r="748" spans="1:17" s="3" customFormat="1" ht="54">
      <c r="A748" s="56" t="s">
        <v>2436</v>
      </c>
      <c r="B748" s="59" t="s">
        <v>2437</v>
      </c>
      <c r="C748" s="32" t="s">
        <v>2438</v>
      </c>
      <c r="D748" s="57">
        <v>16309</v>
      </c>
      <c r="E748" s="14">
        <f t="shared" si="156"/>
        <v>3.2557659853659626E-4</v>
      </c>
      <c r="F748" s="23"/>
      <c r="G748" s="26">
        <f t="shared" si="165"/>
        <v>2.6717426549645864E-8</v>
      </c>
      <c r="H748" s="23"/>
      <c r="I748" s="26">
        <f t="shared" si="166"/>
        <v>2.4622806120070655E-8</v>
      </c>
      <c r="J748" s="22">
        <v>7106</v>
      </c>
      <c r="K748" s="25">
        <f t="shared" si="167"/>
        <v>1.9745312488795834E-4</v>
      </c>
      <c r="L748" s="27"/>
      <c r="M748" s="25"/>
      <c r="N748" s="14"/>
      <c r="O748" s="14"/>
      <c r="P748" s="14"/>
      <c r="Q748" s="14"/>
    </row>
    <row r="749" spans="1:17" s="3" customFormat="1">
      <c r="A749" s="56" t="s">
        <v>2439</v>
      </c>
      <c r="B749" s="17" t="s">
        <v>704</v>
      </c>
      <c r="C749" s="18" t="s">
        <v>705</v>
      </c>
      <c r="D749" s="57">
        <v>16242</v>
      </c>
      <c r="E749" s="14">
        <f t="shared" si="156"/>
        <v>3.2423907740703888E-4</v>
      </c>
      <c r="F749" s="13">
        <v>893</v>
      </c>
      <c r="G749" s="14">
        <f t="shared" si="165"/>
        <v>2.3858661908833758E-5</v>
      </c>
      <c r="H749" s="13"/>
      <c r="I749" s="14">
        <f t="shared" si="166"/>
        <v>2.4622806120070655E-8</v>
      </c>
      <c r="J749" s="15">
        <v>3992</v>
      </c>
      <c r="K749" s="16">
        <f t="shared" si="167"/>
        <v>1.1092497530998167E-4</v>
      </c>
      <c r="L749" s="15">
        <v>35717</v>
      </c>
      <c r="M749" s="16">
        <f t="shared" ref="M749:M755" si="168">PRODUCT(L749,100,1/2713405628)</f>
        <v>1.3163162791228647E-3</v>
      </c>
      <c r="N749" s="14">
        <f>PRODUCT(D749-F749,100,1/F749)</f>
        <v>1718.8129899216126</v>
      </c>
      <c r="O749" s="14"/>
      <c r="P749" s="14">
        <f t="shared" ref="P749:P755" si="169">PRODUCT(H749-J749,100,1/J749)</f>
        <v>-99.999999999999986</v>
      </c>
      <c r="Q749" s="14">
        <f t="shared" ref="Q749:Q755" si="170">PRODUCT(J749-L749,100,1/L749)</f>
        <v>-88.823249433043088</v>
      </c>
    </row>
    <row r="750" spans="1:17" s="3" customFormat="1" ht="27">
      <c r="A750" s="56" t="s">
        <v>2440</v>
      </c>
      <c r="B750" s="17" t="s">
        <v>2441</v>
      </c>
      <c r="C750" s="18" t="s">
        <v>2442</v>
      </c>
      <c r="D750" s="57">
        <v>16148</v>
      </c>
      <c r="E750" s="14">
        <f t="shared" si="156"/>
        <v>3.2236255522527171E-4</v>
      </c>
      <c r="F750" s="13">
        <v>75126</v>
      </c>
      <c r="G750" s="14">
        <f t="shared" si="165"/>
        <v>2.0071733869686951E-3</v>
      </c>
      <c r="H750" s="13">
        <v>35090</v>
      </c>
      <c r="I750" s="14">
        <f t="shared" si="166"/>
        <v>8.6401426675327927E-4</v>
      </c>
      <c r="J750" s="15">
        <v>44186</v>
      </c>
      <c r="K750" s="16">
        <f t="shared" si="167"/>
        <v>1.2277883163945016E-3</v>
      </c>
      <c r="L750" s="15">
        <v>729</v>
      </c>
      <c r="M750" s="16">
        <f t="shared" si="168"/>
        <v>2.6866606027397834E-5</v>
      </c>
      <c r="N750" s="14">
        <f>PRODUCT(D750-F750,100,1/F750)</f>
        <v>-78.505444187099002</v>
      </c>
      <c r="O750" s="14">
        <f t="shared" ref="O750:O755" si="171">PRODUCT(F750-H750,100,1/H750)</f>
        <v>114.09518381305215</v>
      </c>
      <c r="P750" s="14">
        <f t="shared" si="169"/>
        <v>-20.585705879690401</v>
      </c>
      <c r="Q750" s="14">
        <f t="shared" si="170"/>
        <v>5961.1796982167352</v>
      </c>
    </row>
    <row r="751" spans="1:17" s="3" customFormat="1" ht="40.5">
      <c r="A751" s="56" t="s">
        <v>2443</v>
      </c>
      <c r="B751" s="17" t="s">
        <v>2444</v>
      </c>
      <c r="C751" s="18" t="s">
        <v>2445</v>
      </c>
      <c r="D751" s="57">
        <v>16059</v>
      </c>
      <c r="E751" s="14">
        <f t="shared" si="156"/>
        <v>3.2058584805317306E-4</v>
      </c>
      <c r="F751" s="13">
        <v>18424</v>
      </c>
      <c r="G751" s="14">
        <f t="shared" si="165"/>
        <v>4.9224186675067539E-4</v>
      </c>
      <c r="H751" s="13">
        <v>30304</v>
      </c>
      <c r="I751" s="14">
        <f t="shared" si="166"/>
        <v>7.4616951666262119E-4</v>
      </c>
      <c r="J751" s="15">
        <v>6329</v>
      </c>
      <c r="K751" s="16">
        <f t="shared" si="167"/>
        <v>1.758627677196578E-4</v>
      </c>
      <c r="L751" s="15">
        <v>50733</v>
      </c>
      <c r="M751" s="16">
        <f t="shared" si="168"/>
        <v>1.86971676761039E-3</v>
      </c>
      <c r="N751" s="14">
        <f>PRODUCT(D751-F751,100,1/F751)</f>
        <v>-12.836517585757708</v>
      </c>
      <c r="O751" s="14">
        <f t="shared" si="171"/>
        <v>-39.202745512143608</v>
      </c>
      <c r="P751" s="14">
        <f t="shared" si="169"/>
        <v>378.81181861273501</v>
      </c>
      <c r="Q751" s="14">
        <f t="shared" si="170"/>
        <v>-87.524885183214082</v>
      </c>
    </row>
    <row r="752" spans="1:17" s="3" customFormat="1" ht="27">
      <c r="A752" s="56" t="s">
        <v>2446</v>
      </c>
      <c r="B752" s="59" t="s">
        <v>907</v>
      </c>
      <c r="C752" s="32" t="s">
        <v>908</v>
      </c>
      <c r="D752" s="57">
        <v>16043</v>
      </c>
      <c r="E752" s="14">
        <f t="shared" si="156"/>
        <v>3.2026644002223397E-4</v>
      </c>
      <c r="F752" s="23"/>
      <c r="G752" s="26">
        <f t="shared" si="165"/>
        <v>2.6717426549645864E-8</v>
      </c>
      <c r="H752" s="23">
        <v>450</v>
      </c>
      <c r="I752" s="26">
        <f t="shared" si="166"/>
        <v>1.1080262754031795E-5</v>
      </c>
      <c r="J752" s="22">
        <v>338</v>
      </c>
      <c r="K752" s="25">
        <f t="shared" si="167"/>
        <v>9.391944302298047E-6</v>
      </c>
      <c r="L752" s="22">
        <v>327</v>
      </c>
      <c r="M752" s="25">
        <f t="shared" si="168"/>
        <v>1.2051275954676394E-5</v>
      </c>
      <c r="N752" s="14"/>
      <c r="O752" s="14">
        <f t="shared" si="171"/>
        <v>-100</v>
      </c>
      <c r="P752" s="14">
        <f t="shared" si="169"/>
        <v>33.136094674556212</v>
      </c>
      <c r="Q752" s="14">
        <f t="shared" si="170"/>
        <v>3.3639143730886851</v>
      </c>
    </row>
    <row r="753" spans="1:17" s="3" customFormat="1" ht="54">
      <c r="A753" s="56" t="s">
        <v>2447</v>
      </c>
      <c r="B753" s="17" t="s">
        <v>206</v>
      </c>
      <c r="C753" s="18" t="s">
        <v>207</v>
      </c>
      <c r="D753" s="57">
        <v>15939</v>
      </c>
      <c r="E753" s="14">
        <f t="shared" si="156"/>
        <v>3.1819028782112993E-4</v>
      </c>
      <c r="F753" s="13">
        <v>7841</v>
      </c>
      <c r="G753" s="14">
        <f t="shared" si="165"/>
        <v>2.0949134157577322E-4</v>
      </c>
      <c r="H753" s="13">
        <v>8106</v>
      </c>
      <c r="I753" s="14">
        <f t="shared" si="166"/>
        <v>1.9959246640929273E-4</v>
      </c>
      <c r="J753" s="15">
        <v>51339</v>
      </c>
      <c r="K753" s="16">
        <f t="shared" si="167"/>
        <v>1.4265474217031936E-3</v>
      </c>
      <c r="L753" s="15">
        <v>23141</v>
      </c>
      <c r="M753" s="16">
        <f t="shared" si="168"/>
        <v>8.5283968460907167E-4</v>
      </c>
      <c r="N753" s="14">
        <f>PRODUCT(D753-F753,100,1/F753)</f>
        <v>103.27764315776049</v>
      </c>
      <c r="O753" s="14">
        <f t="shared" si="171"/>
        <v>-3.2691833209967922</v>
      </c>
      <c r="P753" s="14">
        <f t="shared" si="169"/>
        <v>-84.210833868988487</v>
      </c>
      <c r="Q753" s="14">
        <f t="shared" si="170"/>
        <v>121.852988202757</v>
      </c>
    </row>
    <row r="754" spans="1:17" s="3" customFormat="1" ht="54">
      <c r="A754" s="56" t="s">
        <v>2448</v>
      </c>
      <c r="B754" s="17" t="s">
        <v>2449</v>
      </c>
      <c r="C754" s="18" t="s">
        <v>2450</v>
      </c>
      <c r="D754" s="57">
        <v>15760</v>
      </c>
      <c r="E754" s="14">
        <f t="shared" si="156"/>
        <v>3.1461691047499893E-4</v>
      </c>
      <c r="F754" s="13">
        <v>34744</v>
      </c>
      <c r="G754" s="14">
        <f t="shared" si="165"/>
        <v>9.2827026804089593E-4</v>
      </c>
      <c r="H754" s="13">
        <v>18831</v>
      </c>
      <c r="I754" s="14">
        <f t="shared" si="166"/>
        <v>4.6367206204705054E-4</v>
      </c>
      <c r="J754" s="15">
        <v>4808</v>
      </c>
      <c r="K754" s="16">
        <f t="shared" si="167"/>
        <v>1.335990183593166E-4</v>
      </c>
      <c r="L754" s="15">
        <v>40068</v>
      </c>
      <c r="M754" s="16">
        <f t="shared" si="168"/>
        <v>1.4766682720243846E-3</v>
      </c>
      <c r="N754" s="14">
        <f>PRODUCT(D754-F754,100,1/F754)</f>
        <v>-54.639650011512778</v>
      </c>
      <c r="O754" s="14">
        <f t="shared" si="171"/>
        <v>84.504274865912592</v>
      </c>
      <c r="P754" s="14">
        <f t="shared" si="169"/>
        <v>291.6597337770383</v>
      </c>
      <c r="Q754" s="14">
        <f t="shared" si="170"/>
        <v>-88.000399321154035</v>
      </c>
    </row>
    <row r="755" spans="1:17" s="3" customFormat="1">
      <c r="A755" s="56" t="s">
        <v>2451</v>
      </c>
      <c r="B755" s="59" t="s">
        <v>2452</v>
      </c>
      <c r="C755" s="32" t="s">
        <v>2453</v>
      </c>
      <c r="D755" s="57">
        <v>15514</v>
      </c>
      <c r="E755" s="14">
        <f t="shared" si="156"/>
        <v>3.0970601199931049E-4</v>
      </c>
      <c r="F755" s="23"/>
      <c r="G755" s="26">
        <f t="shared" si="165"/>
        <v>2.6717426549645864E-8</v>
      </c>
      <c r="H755" s="23">
        <v>47346</v>
      </c>
      <c r="I755" s="26">
        <f t="shared" si="166"/>
        <v>1.1657913785608652E-3</v>
      </c>
      <c r="J755" s="22">
        <v>24287</v>
      </c>
      <c r="K755" s="25">
        <f t="shared" si="167"/>
        <v>6.7485843570980078E-4</v>
      </c>
      <c r="L755" s="22">
        <v>48166</v>
      </c>
      <c r="M755" s="25">
        <f t="shared" si="168"/>
        <v>1.7751124086634348E-3</v>
      </c>
      <c r="N755" s="14"/>
      <c r="O755" s="14">
        <f t="shared" si="171"/>
        <v>-100</v>
      </c>
      <c r="P755" s="14">
        <f t="shared" si="169"/>
        <v>94.943797093095071</v>
      </c>
      <c r="Q755" s="14">
        <f t="shared" si="170"/>
        <v>-49.576464726155379</v>
      </c>
    </row>
    <row r="756" spans="1:17" s="3" customFormat="1" ht="14.25" customHeight="1">
      <c r="A756" s="56" t="s">
        <v>2454</v>
      </c>
      <c r="B756" s="60" t="s">
        <v>2455</v>
      </c>
      <c r="C756" s="61" t="s">
        <v>2456</v>
      </c>
      <c r="D756" s="57">
        <v>15354</v>
      </c>
      <c r="E756" s="14">
        <f t="shared" si="156"/>
        <v>3.0651193168991964E-4</v>
      </c>
      <c r="F756" s="23"/>
      <c r="G756" s="26"/>
      <c r="H756" s="23"/>
      <c r="I756" s="26"/>
      <c r="J756" s="22"/>
      <c r="K756" s="25"/>
      <c r="L756" s="22"/>
      <c r="M756" s="25"/>
      <c r="N756" s="14"/>
      <c r="O756" s="14"/>
      <c r="P756" s="14"/>
      <c r="Q756" s="14"/>
    </row>
    <row r="757" spans="1:17" s="3" customFormat="1" ht="27">
      <c r="A757" s="56" t="s">
        <v>2457</v>
      </c>
      <c r="B757" s="17" t="s">
        <v>797</v>
      </c>
      <c r="C757" s="18" t="s">
        <v>798</v>
      </c>
      <c r="D757" s="57">
        <v>15123</v>
      </c>
      <c r="E757" s="14">
        <f t="shared" si="156"/>
        <v>3.0190047824323659E-4</v>
      </c>
      <c r="F757" s="13">
        <v>8081</v>
      </c>
      <c r="G757" s="14">
        <f t="shared" ref="G757:G765" si="172">PRODUCT(F757,100,1/3742875453)</f>
        <v>2.1590352394768822E-4</v>
      </c>
      <c r="H757" s="13">
        <v>2423</v>
      </c>
      <c r="I757" s="14">
        <f t="shared" ref="I757:I765" si="173">PRODUCT(H757,100,1/4061275531)</f>
        <v>5.9661059228931198E-5</v>
      </c>
      <c r="J757" s="15">
        <v>7105</v>
      </c>
      <c r="K757" s="16">
        <f t="shared" ref="K757:K765" si="174">PRODUCT(J757,100,1/3598828838)</f>
        <v>1.9742533807049593E-4</v>
      </c>
      <c r="L757" s="15">
        <v>244</v>
      </c>
      <c r="M757" s="16">
        <f>PRODUCT(L757,100,1/2713405628)</f>
        <v>8.9923893973732121E-6</v>
      </c>
      <c r="N757" s="14">
        <f t="shared" ref="N757:N765" si="175">PRODUCT(D757-F757,100,1/F757)</f>
        <v>87.142680361341419</v>
      </c>
      <c r="O757" s="14">
        <f t="shared" ref="O757:O765" si="176">PRODUCT(F757-H757,100,1/H757)</f>
        <v>233.51217498968222</v>
      </c>
      <c r="P757" s="14">
        <f t="shared" ref="P757:P765" si="177">PRODUCT(H757-J757,100,1/J757)</f>
        <v>-65.8972554539057</v>
      </c>
      <c r="Q757" s="14">
        <f>PRODUCT(J757-L757,100,1/L757)</f>
        <v>2811.8852459016393</v>
      </c>
    </row>
    <row r="758" spans="1:17" s="3" customFormat="1" ht="13.9" customHeight="1">
      <c r="A758" s="56" t="s">
        <v>2458</v>
      </c>
      <c r="B758" s="17" t="s">
        <v>2459</v>
      </c>
      <c r="C758" s="18" t="s">
        <v>2460</v>
      </c>
      <c r="D758" s="57">
        <v>15000</v>
      </c>
      <c r="E758" s="14">
        <f t="shared" si="156"/>
        <v>2.9944502900539234E-4</v>
      </c>
      <c r="F758" s="13">
        <v>30961</v>
      </c>
      <c r="G758" s="14">
        <f t="shared" si="172"/>
        <v>8.2719824340358561E-4</v>
      </c>
      <c r="H758" s="13">
        <v>28898</v>
      </c>
      <c r="I758" s="14">
        <f t="shared" si="173"/>
        <v>7.1154985125780178E-4</v>
      </c>
      <c r="J758" s="15">
        <v>111764</v>
      </c>
      <c r="K758" s="16">
        <f t="shared" si="174"/>
        <v>3.1055658668699376E-3</v>
      </c>
      <c r="L758" s="15">
        <v>94109</v>
      </c>
      <c r="M758" s="16">
        <f>PRODUCT(L758,100,1/2713405628)</f>
        <v>3.4682982532680145E-3</v>
      </c>
      <c r="N758" s="14">
        <f t="shared" si="175"/>
        <v>-51.551952456316009</v>
      </c>
      <c r="O758" s="14">
        <f t="shared" si="176"/>
        <v>7.1389023461831274</v>
      </c>
      <c r="P758" s="14">
        <f t="shared" si="177"/>
        <v>-74.143731434093269</v>
      </c>
      <c r="Q758" s="14">
        <f>PRODUCT(J758-L758,100,1/L758)</f>
        <v>18.760161089800125</v>
      </c>
    </row>
    <row r="759" spans="1:17" s="3" customFormat="1" ht="54">
      <c r="A759" s="56" t="s">
        <v>2461</v>
      </c>
      <c r="B759" s="17" t="s">
        <v>14</v>
      </c>
      <c r="C759" s="18" t="s">
        <v>15</v>
      </c>
      <c r="D759" s="57">
        <v>14900</v>
      </c>
      <c r="E759" s="14">
        <f t="shared" si="156"/>
        <v>2.9744872881202306E-4</v>
      </c>
      <c r="F759" s="13">
        <v>2762</v>
      </c>
      <c r="G759" s="14">
        <f t="shared" si="172"/>
        <v>7.3793532130121884E-5</v>
      </c>
      <c r="H759" s="13">
        <v>18892</v>
      </c>
      <c r="I759" s="14">
        <f t="shared" si="173"/>
        <v>4.6517405322037483E-4</v>
      </c>
      <c r="J759" s="15">
        <v>3117</v>
      </c>
      <c r="K759" s="16">
        <f t="shared" si="174"/>
        <v>8.6611510030363946E-5</v>
      </c>
      <c r="L759" s="15"/>
      <c r="M759" s="16"/>
      <c r="N759" s="14">
        <f t="shared" si="175"/>
        <v>439.46415640839967</v>
      </c>
      <c r="O759" s="14">
        <f t="shared" si="176"/>
        <v>-85.380055049756507</v>
      </c>
      <c r="P759" s="14">
        <f t="shared" si="177"/>
        <v>506.09560474815527</v>
      </c>
      <c r="Q759" s="14"/>
    </row>
    <row r="760" spans="1:17" s="3" customFormat="1" ht="27">
      <c r="A760" s="56" t="s">
        <v>2462</v>
      </c>
      <c r="B760" s="17" t="s">
        <v>718</v>
      </c>
      <c r="C760" s="18" t="s">
        <v>719</v>
      </c>
      <c r="D760" s="57">
        <v>14710</v>
      </c>
      <c r="E760" s="14">
        <f t="shared" si="156"/>
        <v>2.9365575844462143E-4</v>
      </c>
      <c r="F760" s="13">
        <v>49048</v>
      </c>
      <c r="G760" s="14">
        <f t="shared" si="172"/>
        <v>1.3104363374070304E-3</v>
      </c>
      <c r="H760" s="13">
        <v>46366</v>
      </c>
      <c r="I760" s="14">
        <f t="shared" si="173"/>
        <v>1.1416610285631961E-3</v>
      </c>
      <c r="J760" s="15">
        <v>29158</v>
      </c>
      <c r="K760" s="16">
        <f t="shared" si="174"/>
        <v>8.1020802356924983E-4</v>
      </c>
      <c r="L760" s="15">
        <v>16841</v>
      </c>
      <c r="M760" s="16">
        <f>PRODUCT(L760,100,1/2713405628)</f>
        <v>6.2065913869328794E-4</v>
      </c>
      <c r="N760" s="14">
        <f t="shared" si="175"/>
        <v>-70.008970804110263</v>
      </c>
      <c r="O760" s="14">
        <f t="shared" si="176"/>
        <v>5.7844109908122334</v>
      </c>
      <c r="P760" s="14">
        <f t="shared" si="177"/>
        <v>59.016393442622956</v>
      </c>
      <c r="Q760" s="14">
        <f>PRODUCT(J760-L760,100,1/L760)</f>
        <v>73.136987114779416</v>
      </c>
    </row>
    <row r="761" spans="1:17" s="3" customFormat="1" ht="27">
      <c r="A761" s="56" t="s">
        <v>2463</v>
      </c>
      <c r="B761" s="17" t="s">
        <v>644</v>
      </c>
      <c r="C761" s="18" t="s">
        <v>645</v>
      </c>
      <c r="D761" s="57">
        <v>14659</v>
      </c>
      <c r="E761" s="14">
        <f t="shared" si="156"/>
        <v>2.9263764534600314E-4</v>
      </c>
      <c r="F761" s="13">
        <v>15615</v>
      </c>
      <c r="G761" s="14">
        <f t="shared" si="172"/>
        <v>4.1719261557272017E-4</v>
      </c>
      <c r="H761" s="13">
        <v>3196</v>
      </c>
      <c r="I761" s="14">
        <f t="shared" si="173"/>
        <v>7.869448835974582E-5</v>
      </c>
      <c r="J761" s="15">
        <v>205044</v>
      </c>
      <c r="K761" s="16">
        <f t="shared" si="174"/>
        <v>5.6975201997644994E-3</v>
      </c>
      <c r="L761" s="15">
        <v>49992</v>
      </c>
      <c r="M761" s="16">
        <f>PRODUCT(L761,100,1/2713405628)</f>
        <v>1.8424079129241049E-3</v>
      </c>
      <c r="N761" s="14">
        <f t="shared" si="175"/>
        <v>-6.1223182837015688</v>
      </c>
      <c r="O761" s="14">
        <f t="shared" si="176"/>
        <v>388.57947434292868</v>
      </c>
      <c r="P761" s="14">
        <f t="shared" si="177"/>
        <v>-98.441310157819785</v>
      </c>
      <c r="Q761" s="14">
        <f>PRODUCT(J761-L761,100,1/L761)</f>
        <v>310.1536245799328</v>
      </c>
    </row>
    <row r="762" spans="1:17" s="3" customFormat="1">
      <c r="A762" s="56" t="s">
        <v>2464</v>
      </c>
      <c r="B762" s="17" t="s">
        <v>26</v>
      </c>
      <c r="C762" s="18" t="s">
        <v>27</v>
      </c>
      <c r="D762" s="57">
        <v>14653</v>
      </c>
      <c r="E762" s="14">
        <f t="shared" si="156"/>
        <v>2.9251786733440097E-4</v>
      </c>
      <c r="F762" s="13">
        <v>4510</v>
      </c>
      <c r="G762" s="14">
        <f t="shared" si="172"/>
        <v>1.2049559373890286E-4</v>
      </c>
      <c r="H762" s="13">
        <v>1276</v>
      </c>
      <c r="I762" s="14">
        <f t="shared" si="173"/>
        <v>3.1418700609210156E-5</v>
      </c>
      <c r="J762" s="15">
        <v>9161</v>
      </c>
      <c r="K762" s="16">
        <f t="shared" si="174"/>
        <v>2.5455503477323199E-4</v>
      </c>
      <c r="L762" s="15">
        <v>14778</v>
      </c>
      <c r="M762" s="16">
        <f>PRODUCT(L762,100,1/2713405628)</f>
        <v>5.4462922341959557E-4</v>
      </c>
      <c r="N762" s="14">
        <f t="shared" si="175"/>
        <v>224.90022172949003</v>
      </c>
      <c r="O762" s="14">
        <f t="shared" si="176"/>
        <v>253.44827586206895</v>
      </c>
      <c r="P762" s="14">
        <f t="shared" si="177"/>
        <v>-86.071389586289698</v>
      </c>
      <c r="Q762" s="14">
        <f>PRODUCT(J762-L762,100,1/L762)</f>
        <v>-38.009202869129787</v>
      </c>
    </row>
    <row r="763" spans="1:17" s="3" customFormat="1" ht="54">
      <c r="A763" s="56" t="s">
        <v>2465</v>
      </c>
      <c r="B763" s="17" t="s">
        <v>186</v>
      </c>
      <c r="C763" s="18" t="s">
        <v>187</v>
      </c>
      <c r="D763" s="57">
        <v>14507</v>
      </c>
      <c r="E763" s="14">
        <f t="shared" si="156"/>
        <v>2.8960326905208181E-4</v>
      </c>
      <c r="F763" s="13">
        <v>29699</v>
      </c>
      <c r="G763" s="14">
        <f t="shared" si="172"/>
        <v>7.9348085109793253E-4</v>
      </c>
      <c r="H763" s="13">
        <v>3497</v>
      </c>
      <c r="I763" s="14">
        <f t="shared" si="173"/>
        <v>8.6105953001887084E-5</v>
      </c>
      <c r="J763" s="15">
        <v>36389</v>
      </c>
      <c r="K763" s="16">
        <f t="shared" si="174"/>
        <v>1.0111345006400107E-3</v>
      </c>
      <c r="L763" s="15">
        <v>85653</v>
      </c>
      <c r="M763" s="16">
        <f>PRODUCT(L763,100,1/2713405628)</f>
        <v>3.1566603649721627E-3</v>
      </c>
      <c r="N763" s="14">
        <f t="shared" si="175"/>
        <v>-51.153237482743521</v>
      </c>
      <c r="O763" s="14">
        <f t="shared" si="176"/>
        <v>749.27080354589657</v>
      </c>
      <c r="P763" s="14">
        <f t="shared" si="177"/>
        <v>-90.389953007777066</v>
      </c>
      <c r="Q763" s="14">
        <f>PRODUCT(J763-L763,100,1/L763)</f>
        <v>-57.515790456843305</v>
      </c>
    </row>
    <row r="764" spans="1:17" s="3" customFormat="1" ht="54">
      <c r="A764" s="56" t="s">
        <v>2466</v>
      </c>
      <c r="B764" s="17" t="s">
        <v>2467</v>
      </c>
      <c r="C764" s="18" t="s">
        <v>2468</v>
      </c>
      <c r="D764" s="57">
        <v>14371</v>
      </c>
      <c r="E764" s="14">
        <f t="shared" si="156"/>
        <v>2.8688830078909958E-4</v>
      </c>
      <c r="F764" s="13">
        <v>9036</v>
      </c>
      <c r="G764" s="14">
        <f t="shared" si="172"/>
        <v>2.4141866630260003E-4</v>
      </c>
      <c r="H764" s="13">
        <v>82656</v>
      </c>
      <c r="I764" s="14">
        <f t="shared" si="173"/>
        <v>2.0352226626605603E-3</v>
      </c>
      <c r="J764" s="15">
        <v>39775</v>
      </c>
      <c r="K764" s="16">
        <f t="shared" si="174"/>
        <v>1.1052206645677657E-3</v>
      </c>
      <c r="L764" s="15">
        <v>4192</v>
      </c>
      <c r="M764" s="16">
        <f>PRODUCT(L764,100,1/2713405628)</f>
        <v>1.5449219817126436E-4</v>
      </c>
      <c r="N764" s="14">
        <f t="shared" si="175"/>
        <v>59.041611332447985</v>
      </c>
      <c r="O764" s="14">
        <f t="shared" si="176"/>
        <v>-89.067944250871079</v>
      </c>
      <c r="P764" s="14">
        <f t="shared" si="177"/>
        <v>107.80892520427405</v>
      </c>
      <c r="Q764" s="14">
        <f>PRODUCT(J764-L764,100,1/L764)</f>
        <v>848.83110687022895</v>
      </c>
    </row>
    <row r="765" spans="1:17" s="3" customFormat="1" ht="54">
      <c r="A765" s="56" t="s">
        <v>2469</v>
      </c>
      <c r="B765" s="17" t="s">
        <v>2470</v>
      </c>
      <c r="C765" s="18" t="s">
        <v>2471</v>
      </c>
      <c r="D765" s="57">
        <v>14262</v>
      </c>
      <c r="E765" s="14">
        <f t="shared" si="156"/>
        <v>2.8471233357832708E-4</v>
      </c>
      <c r="F765" s="13">
        <v>1727</v>
      </c>
      <c r="G765" s="14">
        <f t="shared" si="172"/>
        <v>4.6140995651238406E-5</v>
      </c>
      <c r="H765" s="13">
        <v>25070</v>
      </c>
      <c r="I765" s="14">
        <f t="shared" si="173"/>
        <v>6.1729374943017134E-4</v>
      </c>
      <c r="J765" s="15">
        <v>6929</v>
      </c>
      <c r="K765" s="16">
        <f t="shared" si="174"/>
        <v>1.9253485819710996E-4</v>
      </c>
      <c r="L765" s="30"/>
      <c r="M765" s="16"/>
      <c r="N765" s="14">
        <f t="shared" si="175"/>
        <v>725.82513028372898</v>
      </c>
      <c r="O765" s="14">
        <f t="shared" si="176"/>
        <v>-93.111288392500995</v>
      </c>
      <c r="P765" s="14">
        <f t="shared" si="177"/>
        <v>261.81267138115163</v>
      </c>
      <c r="Q765" s="14"/>
    </row>
    <row r="766" spans="1:17" s="3" customFormat="1">
      <c r="A766" s="56" t="s">
        <v>2472</v>
      </c>
      <c r="B766" s="60" t="s">
        <v>1023</v>
      </c>
      <c r="C766" s="61" t="s">
        <v>1024</v>
      </c>
      <c r="D766" s="57">
        <v>14130</v>
      </c>
      <c r="E766" s="14">
        <f t="shared" si="156"/>
        <v>2.8207721732307961E-4</v>
      </c>
      <c r="F766" s="13"/>
      <c r="G766" s="14"/>
      <c r="H766" s="13"/>
      <c r="I766" s="14"/>
      <c r="J766" s="15"/>
      <c r="K766" s="16"/>
      <c r="L766" s="15"/>
      <c r="M766" s="16"/>
      <c r="N766" s="14"/>
      <c r="O766" s="14"/>
      <c r="P766" s="14"/>
      <c r="Q766" s="14"/>
    </row>
    <row r="767" spans="1:17" s="3" customFormat="1" ht="13.9" customHeight="1">
      <c r="A767" s="56" t="s">
        <v>2473</v>
      </c>
      <c r="B767" s="17" t="s">
        <v>2474</v>
      </c>
      <c r="C767" s="18" t="s">
        <v>2475</v>
      </c>
      <c r="D767" s="57">
        <v>13757</v>
      </c>
      <c r="E767" s="14">
        <f t="shared" si="156"/>
        <v>2.7463101760181221E-4</v>
      </c>
      <c r="F767" s="13">
        <v>9120</v>
      </c>
      <c r="G767" s="14">
        <f t="shared" ref="G767:G784" si="178">PRODUCT(F767,100,1/3742875453)</f>
        <v>2.436629301327703E-4</v>
      </c>
      <c r="H767" s="13">
        <v>4217</v>
      </c>
      <c r="I767" s="14">
        <f t="shared" ref="I767:I784" si="179">PRODUCT(H767,100,1/4061275531)</f>
        <v>1.0383437340833795E-4</v>
      </c>
      <c r="J767" s="15">
        <v>22118</v>
      </c>
      <c r="K767" s="16">
        <f t="shared" ref="K767:K784" si="180">PRODUCT(J767,100,1/3598828838)</f>
        <v>6.145888286338112E-4</v>
      </c>
      <c r="L767" s="15">
        <v>14593</v>
      </c>
      <c r="M767" s="16">
        <f>PRODUCT(L767,100,1/2713405628)</f>
        <v>5.3781122326175112E-4</v>
      </c>
      <c r="N767" s="14">
        <f t="shared" ref="N767:N784" si="181">PRODUCT(D767-F767,100,1/F767)</f>
        <v>50.844298245614034</v>
      </c>
      <c r="O767" s="14">
        <f>PRODUCT(F767-H767,100,1/H767)</f>
        <v>116.2674887360683</v>
      </c>
      <c r="P767" s="14">
        <f t="shared" ref="P767:P777" si="182">PRODUCT(H767-J767,100,1/J767)</f>
        <v>-80.934080839135547</v>
      </c>
      <c r="Q767" s="14">
        <f>PRODUCT(J767-L767,100,1/L767)</f>
        <v>51.565819228397181</v>
      </c>
    </row>
    <row r="768" spans="1:17" s="3" customFormat="1">
      <c r="A768" s="56" t="s">
        <v>2476</v>
      </c>
      <c r="B768" s="17" t="s">
        <v>2477</v>
      </c>
      <c r="C768" s="18" t="s">
        <v>2478</v>
      </c>
      <c r="D768" s="57">
        <v>12429</v>
      </c>
      <c r="E768" s="14">
        <f t="shared" si="156"/>
        <v>2.4812015103386814E-4</v>
      </c>
      <c r="F768" s="13">
        <v>17030</v>
      </c>
      <c r="G768" s="14">
        <f t="shared" si="178"/>
        <v>4.5499777414046908E-4</v>
      </c>
      <c r="H768" s="13">
        <v>20031</v>
      </c>
      <c r="I768" s="14">
        <f t="shared" si="179"/>
        <v>4.9321942939113531E-4</v>
      </c>
      <c r="J768" s="15">
        <v>9673</v>
      </c>
      <c r="K768" s="16">
        <f t="shared" si="180"/>
        <v>2.6878188531399117E-4</v>
      </c>
      <c r="L768" s="15">
        <v>6858</v>
      </c>
      <c r="M768" s="16">
        <f>PRODUCT(L768,100,1/2713405628)</f>
        <v>2.5274510855403888E-4</v>
      </c>
      <c r="N768" s="14">
        <f t="shared" si="181"/>
        <v>-27.017028772753964</v>
      </c>
      <c r="O768" s="14">
        <f>PRODUCT(F768-H768,100,1/H768)</f>
        <v>-14.98177824372223</v>
      </c>
      <c r="P768" s="14">
        <f t="shared" si="182"/>
        <v>107.08156724904373</v>
      </c>
      <c r="Q768" s="14">
        <f>PRODUCT(J768-L768,100,1/L768)</f>
        <v>41.0469524642753</v>
      </c>
    </row>
    <row r="769" spans="1:17" s="3" customFormat="1" ht="54">
      <c r="A769" s="56" t="s">
        <v>2479</v>
      </c>
      <c r="B769" s="17" t="s">
        <v>2480</v>
      </c>
      <c r="C769" s="18" t="s">
        <v>2481</v>
      </c>
      <c r="D769" s="57">
        <v>12309</v>
      </c>
      <c r="E769" s="14">
        <f t="shared" si="156"/>
        <v>2.4572459080182495E-4</v>
      </c>
      <c r="F769" s="13">
        <v>6807</v>
      </c>
      <c r="G769" s="14">
        <f t="shared" si="178"/>
        <v>1.8186552252343941E-4</v>
      </c>
      <c r="H769" s="13">
        <v>10938</v>
      </c>
      <c r="I769" s="14">
        <f t="shared" si="179"/>
        <v>2.6932425334133281E-4</v>
      </c>
      <c r="J769" s="15">
        <v>6632</v>
      </c>
      <c r="K769" s="16">
        <f t="shared" si="180"/>
        <v>1.8428217341077114E-4</v>
      </c>
      <c r="L769" s="15">
        <v>6039</v>
      </c>
      <c r="M769" s="16">
        <f>PRODUCT(L769,100,1/2713405628)</f>
        <v>2.2256163758498698E-4</v>
      </c>
      <c r="N769" s="14">
        <f t="shared" si="181"/>
        <v>80.828558836491837</v>
      </c>
      <c r="O769" s="14">
        <f>PRODUCT(F769-H769,100,1/H769)</f>
        <v>-37.767416346681294</v>
      </c>
      <c r="P769" s="14">
        <f t="shared" si="182"/>
        <v>64.927623642943303</v>
      </c>
      <c r="Q769" s="14">
        <f>PRODUCT(J769-L769,100,1/L769)</f>
        <v>9.8195065408180167</v>
      </c>
    </row>
    <row r="770" spans="1:17" s="3" customFormat="1">
      <c r="A770" s="56" t="s">
        <v>2482</v>
      </c>
      <c r="B770" s="17" t="s">
        <v>2483</v>
      </c>
      <c r="C770" s="18" t="s">
        <v>2484</v>
      </c>
      <c r="D770" s="57">
        <v>12282</v>
      </c>
      <c r="E770" s="14">
        <f t="shared" si="156"/>
        <v>2.4518558974961528E-4</v>
      </c>
      <c r="F770" s="13">
        <v>1825</v>
      </c>
      <c r="G770" s="14">
        <f t="shared" si="178"/>
        <v>4.8759303453103701E-5</v>
      </c>
      <c r="H770" s="13">
        <v>8133</v>
      </c>
      <c r="I770" s="14">
        <f t="shared" si="179"/>
        <v>2.0025728217453465E-4</v>
      </c>
      <c r="J770" s="15">
        <v>420</v>
      </c>
      <c r="K770" s="16">
        <f t="shared" si="180"/>
        <v>1.1670463334216509E-5</v>
      </c>
      <c r="L770" s="15"/>
      <c r="M770" s="16"/>
      <c r="N770" s="14">
        <f t="shared" si="181"/>
        <v>572.98630136986299</v>
      </c>
      <c r="O770" s="14">
        <f>PRODUCT(F770-H770,100,1/H770)</f>
        <v>-77.560555760481989</v>
      </c>
      <c r="P770" s="14">
        <f t="shared" si="182"/>
        <v>1836.4285714285716</v>
      </c>
      <c r="Q770" s="14"/>
    </row>
    <row r="771" spans="1:17" s="3" customFormat="1" ht="54">
      <c r="A771" s="56" t="s">
        <v>2485</v>
      </c>
      <c r="B771" s="17" t="s">
        <v>2486</v>
      </c>
      <c r="C771" s="18" t="s">
        <v>2487</v>
      </c>
      <c r="D771" s="57">
        <v>12115</v>
      </c>
      <c r="E771" s="14">
        <f t="shared" si="156"/>
        <v>2.4185176842668856E-4</v>
      </c>
      <c r="F771" s="13">
        <v>436</v>
      </c>
      <c r="G771" s="14">
        <f t="shared" si="178"/>
        <v>1.1648797975645598E-5</v>
      </c>
      <c r="H771" s="13"/>
      <c r="I771" s="14">
        <f t="shared" si="179"/>
        <v>2.4622806120070655E-8</v>
      </c>
      <c r="J771" s="15">
        <v>173</v>
      </c>
      <c r="K771" s="16">
        <f t="shared" si="180"/>
        <v>4.8071194209987042E-6</v>
      </c>
      <c r="L771" s="15"/>
      <c r="M771" s="16"/>
      <c r="N771" s="14">
        <f t="shared" si="181"/>
        <v>2678.6697247706425</v>
      </c>
      <c r="O771" s="14"/>
      <c r="P771" s="14">
        <f t="shared" si="182"/>
        <v>-100</v>
      </c>
      <c r="Q771" s="14"/>
    </row>
    <row r="772" spans="1:17" s="3" customFormat="1">
      <c r="A772" s="56" t="s">
        <v>2488</v>
      </c>
      <c r="B772" s="17" t="s">
        <v>883</v>
      </c>
      <c r="C772" s="18" t="s">
        <v>884</v>
      </c>
      <c r="D772" s="57">
        <v>12017</v>
      </c>
      <c r="E772" s="14">
        <f t="shared" si="156"/>
        <v>2.3989539423718668E-4</v>
      </c>
      <c r="F772" s="13">
        <v>2313</v>
      </c>
      <c r="G772" s="14">
        <f t="shared" si="178"/>
        <v>6.1797407609330882E-5</v>
      </c>
      <c r="H772" s="13">
        <v>8250</v>
      </c>
      <c r="I772" s="14">
        <f t="shared" si="179"/>
        <v>2.0313815049058292E-4</v>
      </c>
      <c r="J772" s="15">
        <v>3075</v>
      </c>
      <c r="K772" s="16">
        <f t="shared" si="180"/>
        <v>8.5444463696942297E-5</v>
      </c>
      <c r="L772" s="15">
        <v>3030</v>
      </c>
      <c r="M772" s="16">
        <f>PRODUCT(L772,100,1/2713405628)</f>
        <v>1.116677863690198E-4</v>
      </c>
      <c r="N772" s="14">
        <f t="shared" si="181"/>
        <v>419.54172070903587</v>
      </c>
      <c r="O772" s="14">
        <f>PRODUCT(F772-H772,100,1/H772)</f>
        <v>-71.963636363636368</v>
      </c>
      <c r="P772" s="14">
        <f t="shared" si="182"/>
        <v>168.29268292682926</v>
      </c>
      <c r="Q772" s="14">
        <f>PRODUCT(J772-L772,100,1/L772)</f>
        <v>1.4851485148514851</v>
      </c>
    </row>
    <row r="773" spans="1:17" s="3" customFormat="1" ht="27">
      <c r="A773" s="56" t="s">
        <v>2489</v>
      </c>
      <c r="B773" s="17" t="s">
        <v>2490</v>
      </c>
      <c r="C773" s="18" t="s">
        <v>2491</v>
      </c>
      <c r="D773" s="57">
        <v>11867</v>
      </c>
      <c r="E773" s="14">
        <f t="shared" si="156"/>
        <v>2.3690094394713274E-4</v>
      </c>
      <c r="F773" s="13">
        <v>1991</v>
      </c>
      <c r="G773" s="14">
        <f t="shared" si="178"/>
        <v>5.3194396260344917E-5</v>
      </c>
      <c r="H773" s="13">
        <v>738</v>
      </c>
      <c r="I773" s="14">
        <f t="shared" si="179"/>
        <v>1.8171630916612143E-5</v>
      </c>
      <c r="J773" s="15">
        <v>254</v>
      </c>
      <c r="K773" s="16">
        <f t="shared" si="180"/>
        <v>7.0578516354547455E-6</v>
      </c>
      <c r="L773" s="15"/>
      <c r="M773" s="16"/>
      <c r="N773" s="14">
        <f t="shared" si="181"/>
        <v>496.03214465092924</v>
      </c>
      <c r="O773" s="14">
        <f>PRODUCT(F773-H773,100,1/H773)</f>
        <v>169.78319783197833</v>
      </c>
      <c r="P773" s="14">
        <f t="shared" si="182"/>
        <v>190.55118110236219</v>
      </c>
      <c r="Q773" s="14"/>
    </row>
    <row r="774" spans="1:17" s="3" customFormat="1" ht="54">
      <c r="A774" s="56" t="s">
        <v>2492</v>
      </c>
      <c r="B774" s="17" t="s">
        <v>2493</v>
      </c>
      <c r="C774" s="18" t="s">
        <v>2494</v>
      </c>
      <c r="D774" s="57">
        <v>11776</v>
      </c>
      <c r="E774" s="14">
        <f t="shared" si="156"/>
        <v>2.3508431077116671E-4</v>
      </c>
      <c r="F774" s="13">
        <v>5886</v>
      </c>
      <c r="G774" s="14">
        <f t="shared" si="178"/>
        <v>1.5725877267121555E-4</v>
      </c>
      <c r="H774" s="13">
        <v>18186</v>
      </c>
      <c r="I774" s="14">
        <f t="shared" si="179"/>
        <v>4.4779035209960495E-4</v>
      </c>
      <c r="J774" s="15">
        <v>8977</v>
      </c>
      <c r="K774" s="16">
        <f t="shared" si="180"/>
        <v>2.4944226036014664E-4</v>
      </c>
      <c r="L774" s="15">
        <v>11733</v>
      </c>
      <c r="M774" s="16">
        <f>PRODUCT(L774,100,1/2713405628)</f>
        <v>4.3240862622696678E-4</v>
      </c>
      <c r="N774" s="14">
        <f t="shared" si="181"/>
        <v>100.06795786612301</v>
      </c>
      <c r="O774" s="14">
        <f>PRODUCT(F774-H774,100,1/H774)</f>
        <v>-67.634444077862099</v>
      </c>
      <c r="P774" s="14">
        <f t="shared" si="182"/>
        <v>102.58438231034867</v>
      </c>
      <c r="Q774" s="14">
        <f>PRODUCT(J774-L774,100,1/L774)</f>
        <v>-23.489303673399814</v>
      </c>
    </row>
    <row r="775" spans="1:17" s="3" customFormat="1" ht="40.5">
      <c r="A775" s="56" t="s">
        <v>2495</v>
      </c>
      <c r="B775" s="17" t="s">
        <v>350</v>
      </c>
      <c r="C775" s="18" t="s">
        <v>351</v>
      </c>
      <c r="D775" s="57">
        <v>10634</v>
      </c>
      <c r="E775" s="14">
        <f t="shared" ref="E775:E838" si="183">PRODUCT(D775,100,1/5009266659)</f>
        <v>2.1228656256288951E-4</v>
      </c>
      <c r="F775" s="13">
        <v>207846</v>
      </c>
      <c r="G775" s="14">
        <f t="shared" si="178"/>
        <v>5.5531102386376947E-3</v>
      </c>
      <c r="H775" s="13"/>
      <c r="I775" s="14">
        <f t="shared" si="179"/>
        <v>2.4622806120070655E-8</v>
      </c>
      <c r="J775" s="15">
        <v>649698</v>
      </c>
      <c r="K775" s="16">
        <f t="shared" si="180"/>
        <v>1.8053039731699517E-2</v>
      </c>
      <c r="L775" s="15">
        <v>112320</v>
      </c>
      <c r="M775" s="16">
        <f>PRODUCT(L775,100,1/2713405628)</f>
        <v>4.1394474471842585E-3</v>
      </c>
      <c r="N775" s="14">
        <f t="shared" si="181"/>
        <v>-94.883711979061431</v>
      </c>
      <c r="O775" s="14"/>
      <c r="P775" s="14">
        <f t="shared" si="182"/>
        <v>-100</v>
      </c>
      <c r="Q775" s="14">
        <f>PRODUCT(J775-L775,100,1/L775)</f>
        <v>478.43482905982904</v>
      </c>
    </row>
    <row r="776" spans="1:17" s="3" customFormat="1" ht="54">
      <c r="A776" s="56" t="s">
        <v>2496</v>
      </c>
      <c r="B776" s="17" t="s">
        <v>989</v>
      </c>
      <c r="C776" s="18" t="s">
        <v>990</v>
      </c>
      <c r="D776" s="57">
        <v>10462</v>
      </c>
      <c r="E776" s="14">
        <f t="shared" si="183"/>
        <v>2.0885292623029432E-4</v>
      </c>
      <c r="F776" s="13">
        <v>9192</v>
      </c>
      <c r="G776" s="14">
        <f t="shared" si="178"/>
        <v>2.4558658484434478E-4</v>
      </c>
      <c r="H776" s="13">
        <v>69144</v>
      </c>
      <c r="I776" s="14">
        <f t="shared" si="179"/>
        <v>1.7025193063661655E-3</v>
      </c>
      <c r="J776" s="15">
        <v>57241</v>
      </c>
      <c r="K776" s="16">
        <f t="shared" si="180"/>
        <v>1.5905452183663979E-3</v>
      </c>
      <c r="L776" s="15">
        <v>108316</v>
      </c>
      <c r="M776" s="16">
        <f>PRODUCT(L776,100,1/2713405628)</f>
        <v>3.9918838113355603E-3</v>
      </c>
      <c r="N776" s="14">
        <f t="shared" si="181"/>
        <v>13.816362053959965</v>
      </c>
      <c r="O776" s="14">
        <f t="shared" ref="O776:O784" si="184">PRODUCT(F776-H776,100,1/H776)</f>
        <v>-86.706004859423814</v>
      </c>
      <c r="P776" s="14">
        <f t="shared" si="182"/>
        <v>20.794535385475445</v>
      </c>
      <c r="Q776" s="14">
        <f>PRODUCT(J776-L776,100,1/L776)</f>
        <v>-47.153698437903913</v>
      </c>
    </row>
    <row r="777" spans="1:17" s="3" customFormat="1" ht="54">
      <c r="A777" s="56" t="s">
        <v>2497</v>
      </c>
      <c r="B777" s="17" t="s">
        <v>2498</v>
      </c>
      <c r="C777" s="18" t="s">
        <v>2499</v>
      </c>
      <c r="D777" s="57">
        <v>10401</v>
      </c>
      <c r="E777" s="14">
        <f t="shared" si="183"/>
        <v>2.0763518311233908E-4</v>
      </c>
      <c r="F777" s="13">
        <v>9853</v>
      </c>
      <c r="G777" s="14">
        <f t="shared" si="178"/>
        <v>2.6324680379366072E-4</v>
      </c>
      <c r="H777" s="13">
        <v>16640</v>
      </c>
      <c r="I777" s="14">
        <f t="shared" si="179"/>
        <v>4.0972349383797569E-4</v>
      </c>
      <c r="J777" s="15">
        <v>14485</v>
      </c>
      <c r="K777" s="16">
        <f t="shared" si="180"/>
        <v>4.0249205094315742E-4</v>
      </c>
      <c r="L777" s="15">
        <v>122300</v>
      </c>
      <c r="M777" s="16">
        <f>PRODUCT(L777,100,1/2713405628)</f>
        <v>4.5072509151587855E-3</v>
      </c>
      <c r="N777" s="14">
        <f t="shared" si="181"/>
        <v>5.5617578402517003</v>
      </c>
      <c r="O777" s="14">
        <f t="shared" si="184"/>
        <v>-40.78725961538462</v>
      </c>
      <c r="P777" s="14">
        <f t="shared" si="182"/>
        <v>14.877459440800827</v>
      </c>
      <c r="Q777" s="14">
        <f>PRODUCT(J777-L777,100,1/L777)</f>
        <v>-88.156173344235484</v>
      </c>
    </row>
    <row r="778" spans="1:17" s="3" customFormat="1" ht="27">
      <c r="A778" s="56" t="s">
        <v>2500</v>
      </c>
      <c r="B778" s="58" t="s">
        <v>2501</v>
      </c>
      <c r="C778" s="12" t="s">
        <v>2502</v>
      </c>
      <c r="D778" s="57">
        <v>10335</v>
      </c>
      <c r="E778" s="14">
        <f t="shared" si="183"/>
        <v>2.0631762498471534E-4</v>
      </c>
      <c r="F778" s="13">
        <v>2231</v>
      </c>
      <c r="G778" s="14">
        <f t="shared" si="178"/>
        <v>5.9606578632259923E-5</v>
      </c>
      <c r="H778" s="13">
        <v>545</v>
      </c>
      <c r="I778" s="14">
        <f t="shared" si="179"/>
        <v>1.3419429335438508E-5</v>
      </c>
      <c r="J778" s="15"/>
      <c r="K778" s="16">
        <f t="shared" si="180"/>
        <v>2.7786817462420257E-8</v>
      </c>
      <c r="L778" s="15"/>
      <c r="M778" s="16"/>
      <c r="N778" s="14">
        <f t="shared" si="181"/>
        <v>363.24518153294491</v>
      </c>
      <c r="O778" s="14">
        <f t="shared" si="184"/>
        <v>309.35779816513764</v>
      </c>
      <c r="P778" s="14"/>
      <c r="Q778" s="14"/>
    </row>
    <row r="779" spans="1:17" s="3" customFormat="1" ht="54">
      <c r="A779" s="56" t="s">
        <v>2503</v>
      </c>
      <c r="B779" s="17" t="s">
        <v>2504</v>
      </c>
      <c r="C779" s="18" t="s">
        <v>2505</v>
      </c>
      <c r="D779" s="57">
        <v>10319</v>
      </c>
      <c r="E779" s="14">
        <f t="shared" si="183"/>
        <v>2.0599821695377625E-4</v>
      </c>
      <c r="F779" s="13">
        <v>11743</v>
      </c>
      <c r="G779" s="14">
        <f t="shared" si="178"/>
        <v>3.1374273997249137E-4</v>
      </c>
      <c r="H779" s="13">
        <v>7990</v>
      </c>
      <c r="I779" s="14">
        <f t="shared" si="179"/>
        <v>1.9673622089936454E-4</v>
      </c>
      <c r="J779" s="15">
        <v>9648</v>
      </c>
      <c r="K779" s="16">
        <f t="shared" si="180"/>
        <v>2.6808721487743065E-4</v>
      </c>
      <c r="L779" s="15">
        <v>1293</v>
      </c>
      <c r="M779" s="16">
        <f>PRODUCT(L779,100,1/2713405628)</f>
        <v>4.7652292995096566E-5</v>
      </c>
      <c r="N779" s="14">
        <f t="shared" si="181"/>
        <v>-12.12637315847739</v>
      </c>
      <c r="O779" s="14">
        <f t="shared" si="184"/>
        <v>46.971214017521902</v>
      </c>
      <c r="P779" s="14">
        <f t="shared" ref="P779:P784" si="185">PRODUCT(H779-J779,100,1/J779)</f>
        <v>-17.184908789386402</v>
      </c>
      <c r="Q779" s="14">
        <f>PRODUCT(J779-L779,100,1/L779)</f>
        <v>646.17169373549882</v>
      </c>
    </row>
    <row r="780" spans="1:17" s="3" customFormat="1" ht="54">
      <c r="A780" s="56" t="s">
        <v>2506</v>
      </c>
      <c r="B780" s="17" t="s">
        <v>2507</v>
      </c>
      <c r="C780" s="18" t="s">
        <v>2508</v>
      </c>
      <c r="D780" s="57">
        <v>10128</v>
      </c>
      <c r="E780" s="14">
        <f t="shared" si="183"/>
        <v>2.0218528358444094E-4</v>
      </c>
      <c r="F780" s="13">
        <v>134944</v>
      </c>
      <c r="G780" s="14">
        <f t="shared" si="178"/>
        <v>3.6053564083154115E-3</v>
      </c>
      <c r="H780" s="13">
        <v>176142</v>
      </c>
      <c r="I780" s="14">
        <f t="shared" si="179"/>
        <v>4.3371103156014858E-3</v>
      </c>
      <c r="J780" s="15">
        <v>48154</v>
      </c>
      <c r="K780" s="16">
        <f t="shared" si="180"/>
        <v>1.338046408085385E-3</v>
      </c>
      <c r="L780" s="15">
        <v>268355</v>
      </c>
      <c r="M780" s="16">
        <f>PRODUCT(L780,100,1/2713405628)</f>
        <v>9.8899699046397054E-3</v>
      </c>
      <c r="N780" s="14">
        <f t="shared" si="181"/>
        <v>-92.494664453402891</v>
      </c>
      <c r="O780" s="14">
        <f t="shared" si="184"/>
        <v>-23.389083807382679</v>
      </c>
      <c r="P780" s="14">
        <f t="shared" si="185"/>
        <v>265.78892719192589</v>
      </c>
      <c r="Q780" s="14">
        <f>PRODUCT(J780-L780,100,1/L780)</f>
        <v>-82.055858843695859</v>
      </c>
    </row>
    <row r="781" spans="1:17" s="3" customFormat="1">
      <c r="A781" s="56" t="s">
        <v>2509</v>
      </c>
      <c r="B781" s="17" t="s">
        <v>2510</v>
      </c>
      <c r="C781" s="18" t="s">
        <v>2511</v>
      </c>
      <c r="D781" s="57">
        <v>10063</v>
      </c>
      <c r="E781" s="14">
        <f t="shared" si="183"/>
        <v>2.0088768845875088E-4</v>
      </c>
      <c r="F781" s="13">
        <v>6451</v>
      </c>
      <c r="G781" s="14">
        <f t="shared" si="178"/>
        <v>1.7235411867176547E-4</v>
      </c>
      <c r="H781" s="13">
        <v>31597</v>
      </c>
      <c r="I781" s="14">
        <f t="shared" si="179"/>
        <v>7.7800680497587256E-4</v>
      </c>
      <c r="J781" s="15">
        <v>1242</v>
      </c>
      <c r="K781" s="16">
        <f t="shared" si="180"/>
        <v>3.4511227288325959E-5</v>
      </c>
      <c r="L781" s="30"/>
      <c r="M781" s="16"/>
      <c r="N781" s="14">
        <f t="shared" si="181"/>
        <v>55.991319175321649</v>
      </c>
      <c r="O781" s="14">
        <f t="shared" si="184"/>
        <v>-79.583504763110426</v>
      </c>
      <c r="P781" s="14">
        <f t="shared" si="185"/>
        <v>2444.0418679549116</v>
      </c>
      <c r="Q781" s="14"/>
    </row>
    <row r="782" spans="1:17" s="3" customFormat="1" ht="27">
      <c r="A782" s="56" t="s">
        <v>2512</v>
      </c>
      <c r="B782" s="17" t="s">
        <v>2513</v>
      </c>
      <c r="C782" s="18" t="s">
        <v>2514</v>
      </c>
      <c r="D782" s="57">
        <v>9500</v>
      </c>
      <c r="E782" s="14">
        <f t="shared" si="183"/>
        <v>1.8964851837008183E-4</v>
      </c>
      <c r="F782" s="13">
        <v>9449</v>
      </c>
      <c r="G782" s="14">
        <f t="shared" si="178"/>
        <v>2.5245296346760378E-4</v>
      </c>
      <c r="H782" s="13">
        <v>454</v>
      </c>
      <c r="I782" s="14">
        <f t="shared" si="179"/>
        <v>1.1178753978512078E-5</v>
      </c>
      <c r="J782" s="15">
        <v>69</v>
      </c>
      <c r="K782" s="16">
        <f t="shared" si="180"/>
        <v>1.9172904049069976E-6</v>
      </c>
      <c r="L782" s="15"/>
      <c r="M782" s="16"/>
      <c r="N782" s="14">
        <f t="shared" si="181"/>
        <v>0.53973965498994603</v>
      </c>
      <c r="O782" s="14">
        <f t="shared" si="184"/>
        <v>1981.2775330396478</v>
      </c>
      <c r="P782" s="14">
        <f t="shared" si="185"/>
        <v>557.97101449275362</v>
      </c>
      <c r="Q782" s="14"/>
    </row>
    <row r="783" spans="1:17" s="3" customFormat="1" ht="40.5">
      <c r="A783" s="56" t="s">
        <v>2515</v>
      </c>
      <c r="B783" s="17" t="s">
        <v>2516</v>
      </c>
      <c r="C783" s="18" t="s">
        <v>2517</v>
      </c>
      <c r="D783" s="57">
        <v>9108</v>
      </c>
      <c r="E783" s="14">
        <f t="shared" si="183"/>
        <v>1.8182302161207426E-4</v>
      </c>
      <c r="F783" s="13">
        <v>3733</v>
      </c>
      <c r="G783" s="14">
        <f t="shared" si="178"/>
        <v>9.9736153309828017E-5</v>
      </c>
      <c r="H783" s="13">
        <v>2558</v>
      </c>
      <c r="I783" s="14">
        <f t="shared" si="179"/>
        <v>6.2985138055140732E-5</v>
      </c>
      <c r="J783" s="15">
        <v>1350</v>
      </c>
      <c r="K783" s="16">
        <f t="shared" si="180"/>
        <v>3.751220357426735E-5</v>
      </c>
      <c r="L783" s="15">
        <v>4872</v>
      </c>
      <c r="M783" s="16">
        <f>PRODUCT(L783,100,1/2713405628)</f>
        <v>1.7955295550820609E-4</v>
      </c>
      <c r="N783" s="14">
        <f t="shared" si="181"/>
        <v>143.98607018483796</v>
      </c>
      <c r="O783" s="14">
        <f t="shared" si="184"/>
        <v>45.93432369038311</v>
      </c>
      <c r="P783" s="14">
        <f t="shared" si="185"/>
        <v>89.481481481481481</v>
      </c>
      <c r="Q783" s="14">
        <f>PRODUCT(J783-L783,100,1/L783)</f>
        <v>-72.290640394088669</v>
      </c>
    </row>
    <row r="784" spans="1:17" s="3" customFormat="1">
      <c r="A784" s="56" t="s">
        <v>2518</v>
      </c>
      <c r="B784" s="17" t="s">
        <v>2519</v>
      </c>
      <c r="C784" s="18" t="s">
        <v>2520</v>
      </c>
      <c r="D784" s="57">
        <v>9105</v>
      </c>
      <c r="E784" s="14">
        <f t="shared" si="183"/>
        <v>1.8176313260627317E-4</v>
      </c>
      <c r="F784" s="13">
        <v>5856</v>
      </c>
      <c r="G784" s="14">
        <f t="shared" si="178"/>
        <v>1.5645724987472617E-4</v>
      </c>
      <c r="H784" s="13">
        <v>26063</v>
      </c>
      <c r="I784" s="14">
        <f t="shared" si="179"/>
        <v>6.4174419590740149E-4</v>
      </c>
      <c r="J784" s="15">
        <v>36208</v>
      </c>
      <c r="K784" s="16">
        <f t="shared" si="180"/>
        <v>1.0061050866793126E-3</v>
      </c>
      <c r="L784" s="15">
        <v>23321</v>
      </c>
      <c r="M784" s="16">
        <f>PRODUCT(L784,100,1/2713405628)</f>
        <v>8.5947341449237979E-4</v>
      </c>
      <c r="N784" s="14">
        <f t="shared" si="181"/>
        <v>55.481557377049178</v>
      </c>
      <c r="O784" s="14">
        <f t="shared" si="184"/>
        <v>-77.531366304723178</v>
      </c>
      <c r="P784" s="14">
        <f t="shared" si="185"/>
        <v>-28.018669907202828</v>
      </c>
      <c r="Q784" s="14">
        <f>PRODUCT(J784-L784,100,1/L784)</f>
        <v>55.259208438746192</v>
      </c>
    </row>
    <row r="785" spans="1:17" s="3" customFormat="1">
      <c r="A785" s="56" t="s">
        <v>2521</v>
      </c>
      <c r="B785" s="60" t="s">
        <v>2522</v>
      </c>
      <c r="C785" s="61" t="s">
        <v>2523</v>
      </c>
      <c r="D785" s="57">
        <v>8639</v>
      </c>
      <c r="E785" s="14">
        <f t="shared" si="183"/>
        <v>1.7246037370517232E-4</v>
      </c>
      <c r="F785" s="14"/>
      <c r="G785" s="13"/>
      <c r="H785" s="16"/>
      <c r="I785" s="15"/>
      <c r="J785" s="16"/>
      <c r="K785" s="15"/>
      <c r="L785" s="14"/>
      <c r="M785" s="14"/>
      <c r="N785" s="14"/>
      <c r="O785" s="14"/>
      <c r="P785" s="14"/>
      <c r="Q785" s="14"/>
    </row>
    <row r="786" spans="1:17" s="3" customFormat="1" ht="54">
      <c r="A786" s="56" t="s">
        <v>2524</v>
      </c>
      <c r="B786" s="17" t="s">
        <v>2525</v>
      </c>
      <c r="C786" s="18" t="s">
        <v>2526</v>
      </c>
      <c r="D786" s="57">
        <v>8147</v>
      </c>
      <c r="E786" s="14">
        <f t="shared" si="183"/>
        <v>1.6263857675379544E-4</v>
      </c>
      <c r="F786" s="13">
        <v>25624</v>
      </c>
      <c r="G786" s="14">
        <f>PRODUCT(F786,100,1/3742875453)</f>
        <v>6.8460733790812569E-4</v>
      </c>
      <c r="H786" s="13">
        <v>20661</v>
      </c>
      <c r="I786" s="14">
        <f>PRODUCT(H786,100,1/4061275531)</f>
        <v>5.0873179724677977E-4</v>
      </c>
      <c r="J786" s="15">
        <v>62513</v>
      </c>
      <c r="K786" s="16">
        <f>PRODUCT(J786,100,1/3598828838)</f>
        <v>1.7370373200282776E-3</v>
      </c>
      <c r="L786" s="15">
        <v>48344</v>
      </c>
      <c r="M786" s="16">
        <f>PRODUCT(L786,100,1/2713405628)</f>
        <v>1.7816724304369285E-3</v>
      </c>
      <c r="N786" s="14">
        <f>PRODUCT(D786-F786,100,1/F786)</f>
        <v>-68.20558851077115</v>
      </c>
      <c r="O786" s="14">
        <f>PRODUCT(F786-H786,100,1/H786)</f>
        <v>24.021102560379457</v>
      </c>
      <c r="P786" s="14">
        <f>PRODUCT(H786-J786,100,1/J786)</f>
        <v>-66.949274550893421</v>
      </c>
      <c r="Q786" s="14">
        <f>PRODUCT(J786-L786,100,1/L786)</f>
        <v>29.308704285950686</v>
      </c>
    </row>
    <row r="787" spans="1:17" s="3" customFormat="1" ht="27">
      <c r="A787" s="56" t="s">
        <v>2527</v>
      </c>
      <c r="B787" s="17" t="s">
        <v>2528</v>
      </c>
      <c r="C787" s="18" t="s">
        <v>2529</v>
      </c>
      <c r="D787" s="57">
        <v>7722</v>
      </c>
      <c r="E787" s="14">
        <f t="shared" si="183"/>
        <v>1.54154300931976E-4</v>
      </c>
      <c r="F787" s="13">
        <v>5700</v>
      </c>
      <c r="G787" s="14">
        <f>PRODUCT(F787,100,1/3742875453)</f>
        <v>1.5228933133298143E-4</v>
      </c>
      <c r="H787" s="13">
        <v>12698</v>
      </c>
      <c r="I787" s="14">
        <f>PRODUCT(H787,100,1/4061275531)</f>
        <v>3.1266039211265721E-4</v>
      </c>
      <c r="J787" s="15">
        <v>14997</v>
      </c>
      <c r="K787" s="16">
        <f>PRODUCT(J787,100,1/3598828838)</f>
        <v>4.167189014839166E-4</v>
      </c>
      <c r="L787" s="15">
        <v>41160</v>
      </c>
      <c r="M787" s="16">
        <f>PRODUCT(L787,100,1/2713405628)</f>
        <v>1.5169128999831204E-3</v>
      </c>
      <c r="N787" s="14">
        <f>PRODUCT(D787-F787,100,1/F787)</f>
        <v>35.473684210526315</v>
      </c>
      <c r="O787" s="14">
        <f>PRODUCT(F787-H787,100,1/H787)</f>
        <v>-55.111041108836034</v>
      </c>
      <c r="P787" s="14">
        <f>PRODUCT(H787-J787,100,1/J787)</f>
        <v>-15.329732613189305</v>
      </c>
      <c r="Q787" s="14">
        <f>PRODUCT(J787-L787,100,1/L787)</f>
        <v>-63.564139941690961</v>
      </c>
    </row>
    <row r="788" spans="1:17" s="3" customFormat="1">
      <c r="A788" s="56" t="s">
        <v>2530</v>
      </c>
      <c r="B788" s="60" t="s">
        <v>2531</v>
      </c>
      <c r="C788" s="61" t="s">
        <v>2532</v>
      </c>
      <c r="D788" s="57">
        <v>7712</v>
      </c>
      <c r="E788" s="14">
        <f t="shared" si="183"/>
        <v>1.5395467091263907E-4</v>
      </c>
      <c r="F788" s="13"/>
      <c r="G788" s="14"/>
      <c r="H788" s="13"/>
      <c r="I788" s="14"/>
      <c r="J788" s="15"/>
      <c r="K788" s="16"/>
      <c r="L788" s="15"/>
      <c r="M788" s="16"/>
      <c r="N788" s="14"/>
      <c r="O788" s="14"/>
      <c r="P788" s="14"/>
      <c r="Q788" s="14"/>
    </row>
    <row r="789" spans="1:17" s="3" customFormat="1" ht="54">
      <c r="A789" s="56" t="s">
        <v>2533</v>
      </c>
      <c r="B789" s="17" t="s">
        <v>2534</v>
      </c>
      <c r="C789" s="18" t="s">
        <v>2535</v>
      </c>
      <c r="D789" s="57">
        <v>7692</v>
      </c>
      <c r="E789" s="14">
        <f t="shared" si="183"/>
        <v>1.5355541087396521E-4</v>
      </c>
      <c r="F789" s="13">
        <v>14353</v>
      </c>
      <c r="G789" s="14">
        <f t="shared" ref="G789:G802" si="186">PRODUCT(F789,100,1/3742875453)</f>
        <v>3.8347522326706709E-4</v>
      </c>
      <c r="H789" s="13">
        <v>9239</v>
      </c>
      <c r="I789" s="14">
        <f t="shared" ref="I789:I799" si="187">PRODUCT(H789,100,1/4061275531)</f>
        <v>2.274901057433328E-4</v>
      </c>
      <c r="J789" s="15">
        <v>2735</v>
      </c>
      <c r="K789" s="16">
        <f t="shared" ref="K789:K802" si="188">PRODUCT(J789,100,1/3598828838)</f>
        <v>7.5996945759719409E-5</v>
      </c>
      <c r="L789" s="15">
        <v>1950</v>
      </c>
      <c r="M789" s="16">
        <f>PRODUCT(L789,100,1/2713405628)</f>
        <v>7.1865407069171154E-5</v>
      </c>
      <c r="N789" s="14">
        <f>PRODUCT(D789-F789,100,1/F789)</f>
        <v>-46.408416358949353</v>
      </c>
      <c r="O789" s="14">
        <f>PRODUCT(F789-H789,100,1/H789)</f>
        <v>55.352310856153267</v>
      </c>
      <c r="P789" s="14">
        <f>PRODUCT(H789-J789,100,1/J789)</f>
        <v>237.80621572212067</v>
      </c>
      <c r="Q789" s="14">
        <f>PRODUCT(J789-L789,100,1/L789)</f>
        <v>40.256410256410255</v>
      </c>
    </row>
    <row r="790" spans="1:17" s="3" customFormat="1" ht="54">
      <c r="A790" s="56" t="s">
        <v>2536</v>
      </c>
      <c r="B790" s="58" t="s">
        <v>1115</v>
      </c>
      <c r="C790" s="12" t="s">
        <v>1116</v>
      </c>
      <c r="D790" s="57">
        <v>7647</v>
      </c>
      <c r="E790" s="14">
        <f t="shared" si="183"/>
        <v>1.5265707578694904E-4</v>
      </c>
      <c r="F790" s="13">
        <v>1384</v>
      </c>
      <c r="G790" s="14">
        <f t="shared" si="186"/>
        <v>3.6976918344709874E-5</v>
      </c>
      <c r="H790" s="13">
        <v>959</v>
      </c>
      <c r="I790" s="14">
        <f t="shared" si="187"/>
        <v>2.3613271069147759E-5</v>
      </c>
      <c r="J790" s="15"/>
      <c r="K790" s="16">
        <f t="shared" si="188"/>
        <v>2.7786817462420257E-8</v>
      </c>
      <c r="L790" s="15"/>
      <c r="M790" s="16"/>
      <c r="N790" s="14">
        <f>PRODUCT(D790-F790,100,1/F790)</f>
        <v>452.52890173410401</v>
      </c>
      <c r="O790" s="14">
        <f>PRODUCT(F790-H790,100,1/H790)</f>
        <v>44.316996871741395</v>
      </c>
      <c r="P790" s="14"/>
      <c r="Q790" s="14"/>
    </row>
    <row r="791" spans="1:17" s="3" customFormat="1" ht="40.5">
      <c r="A791" s="56" t="s">
        <v>2537</v>
      </c>
      <c r="B791" s="59" t="s">
        <v>2538</v>
      </c>
      <c r="C791" s="32" t="s">
        <v>2539</v>
      </c>
      <c r="D791" s="57">
        <v>7574</v>
      </c>
      <c r="E791" s="14">
        <f t="shared" si="183"/>
        <v>1.5119977664578946E-4</v>
      </c>
      <c r="F791" s="23"/>
      <c r="G791" s="26">
        <f t="shared" si="186"/>
        <v>2.6717426549645864E-8</v>
      </c>
      <c r="H791" s="23">
        <v>3888</v>
      </c>
      <c r="I791" s="26">
        <f t="shared" si="187"/>
        <v>9.5733470194834714E-5</v>
      </c>
      <c r="J791" s="22">
        <v>2941</v>
      </c>
      <c r="K791" s="25">
        <f t="shared" si="188"/>
        <v>8.1721030156977975E-5</v>
      </c>
      <c r="L791" s="27"/>
      <c r="M791" s="25"/>
      <c r="N791" s="14"/>
      <c r="O791" s="14">
        <f>PRODUCT(F791-H791,100,1/H791)</f>
        <v>-100.00000000000001</v>
      </c>
      <c r="P791" s="14">
        <f t="shared" ref="P791:P797" si="189">PRODUCT(H791-J791,100,1/J791)</f>
        <v>32.199931995919755</v>
      </c>
      <c r="Q791" s="14"/>
    </row>
    <row r="792" spans="1:17" s="3" customFormat="1" ht="40.5">
      <c r="A792" s="56" t="s">
        <v>2540</v>
      </c>
      <c r="B792" s="17" t="s">
        <v>2541</v>
      </c>
      <c r="C792" s="18" t="s">
        <v>2542</v>
      </c>
      <c r="D792" s="57">
        <v>7453</v>
      </c>
      <c r="E792" s="14">
        <f t="shared" si="183"/>
        <v>1.4878425341181262E-4</v>
      </c>
      <c r="F792" s="13">
        <v>3164</v>
      </c>
      <c r="G792" s="14">
        <f t="shared" si="186"/>
        <v>8.4533937603079512E-5</v>
      </c>
      <c r="H792" s="13">
        <v>6867</v>
      </c>
      <c r="I792" s="14">
        <f t="shared" si="187"/>
        <v>1.690848096265252E-4</v>
      </c>
      <c r="J792" s="15">
        <v>14</v>
      </c>
      <c r="K792" s="16">
        <f t="shared" si="188"/>
        <v>3.8901544447388361E-7</v>
      </c>
      <c r="L792" s="30"/>
      <c r="M792" s="16"/>
      <c r="N792" s="14">
        <f>PRODUCT(D792-F792,100,1/F792)</f>
        <v>135.55625790139067</v>
      </c>
      <c r="O792" s="14">
        <f>PRODUCT(F792-H792,100,1/H792)</f>
        <v>-53.924566768603462</v>
      </c>
      <c r="P792" s="14">
        <f t="shared" si="189"/>
        <v>48950</v>
      </c>
      <c r="Q792" s="14"/>
    </row>
    <row r="793" spans="1:17" s="3" customFormat="1" ht="27">
      <c r="A793" s="56" t="s">
        <v>2543</v>
      </c>
      <c r="B793" s="17" t="s">
        <v>2544</v>
      </c>
      <c r="C793" s="18" t="s">
        <v>2545</v>
      </c>
      <c r="D793" s="57">
        <v>7447</v>
      </c>
      <c r="E793" s="14">
        <f t="shared" si="183"/>
        <v>1.4866447540021047E-4</v>
      </c>
      <c r="F793" s="13">
        <v>2592</v>
      </c>
      <c r="G793" s="14">
        <f t="shared" si="186"/>
        <v>6.9251569616682088E-5</v>
      </c>
      <c r="H793" s="13">
        <v>1416</v>
      </c>
      <c r="I793" s="14">
        <f t="shared" si="187"/>
        <v>3.4865893466020047E-5</v>
      </c>
      <c r="J793" s="15">
        <v>2173</v>
      </c>
      <c r="K793" s="16">
        <f t="shared" si="188"/>
        <v>6.0380754345839219E-5</v>
      </c>
      <c r="L793" s="15">
        <v>244</v>
      </c>
      <c r="M793" s="16">
        <f>PRODUCT(L793,100,1/2713405628)</f>
        <v>8.9923893973732121E-6</v>
      </c>
      <c r="N793" s="14">
        <f>PRODUCT(D793-F793,100,1/F793)</f>
        <v>187.3070987654321</v>
      </c>
      <c r="O793" s="14">
        <f>PRODUCT(F793-H793,100,1/H793)</f>
        <v>83.050847457627114</v>
      </c>
      <c r="P793" s="14">
        <f t="shared" si="189"/>
        <v>-34.836631385181775</v>
      </c>
      <c r="Q793" s="14">
        <f>PRODUCT(J793-L793,100,1/L793)</f>
        <v>790.57377049180332</v>
      </c>
    </row>
    <row r="794" spans="1:17" s="3" customFormat="1" ht="54">
      <c r="A794" s="56" t="s">
        <v>2546</v>
      </c>
      <c r="B794" s="59" t="s">
        <v>2547</v>
      </c>
      <c r="C794" s="32" t="s">
        <v>2548</v>
      </c>
      <c r="D794" s="57">
        <v>7358</v>
      </c>
      <c r="E794" s="14">
        <f t="shared" si="183"/>
        <v>1.468877682281118E-4</v>
      </c>
      <c r="F794" s="23"/>
      <c r="G794" s="26">
        <f t="shared" si="186"/>
        <v>2.6717426549645864E-8</v>
      </c>
      <c r="H794" s="23"/>
      <c r="I794" s="26">
        <f t="shared" si="187"/>
        <v>2.4622806120070655E-8</v>
      </c>
      <c r="J794" s="22">
        <v>510</v>
      </c>
      <c r="K794" s="25">
        <f t="shared" si="188"/>
        <v>1.4171276905834331E-5</v>
      </c>
      <c r="L794" s="22">
        <v>2667</v>
      </c>
      <c r="M794" s="25">
        <f>PRODUCT(L794,100,1/2713405628)</f>
        <v>9.8289764437681782E-5</v>
      </c>
      <c r="N794" s="14"/>
      <c r="O794" s="14"/>
      <c r="P794" s="14">
        <f t="shared" si="189"/>
        <v>-100</v>
      </c>
      <c r="Q794" s="14">
        <f>PRODUCT(J794-L794,100,1/L794)</f>
        <v>-80.877390326209223</v>
      </c>
    </row>
    <row r="795" spans="1:17" s="3" customFormat="1" ht="54">
      <c r="A795" s="56" t="s">
        <v>2549</v>
      </c>
      <c r="B795" s="17" t="s">
        <v>2550</v>
      </c>
      <c r="C795" s="18" t="s">
        <v>2551</v>
      </c>
      <c r="D795" s="57">
        <v>7280</v>
      </c>
      <c r="E795" s="14">
        <f t="shared" si="183"/>
        <v>1.4533065407728376E-4</v>
      </c>
      <c r="F795" s="13">
        <v>55</v>
      </c>
      <c r="G795" s="14">
        <f t="shared" si="186"/>
        <v>1.4694584602305225E-6</v>
      </c>
      <c r="H795" s="13"/>
      <c r="I795" s="14">
        <f t="shared" si="187"/>
        <v>2.4622806120070655E-8</v>
      </c>
      <c r="J795" s="15">
        <v>1513</v>
      </c>
      <c r="K795" s="16">
        <f t="shared" si="188"/>
        <v>4.2041454820641848E-5</v>
      </c>
      <c r="L795" s="15"/>
      <c r="M795" s="16"/>
      <c r="N795" s="14">
        <f t="shared" ref="N795:N802" si="190">PRODUCT(D795-F795,100,1/F795)</f>
        <v>13136.363636363636</v>
      </c>
      <c r="O795" s="14"/>
      <c r="P795" s="14">
        <f t="shared" si="189"/>
        <v>-100</v>
      </c>
      <c r="Q795" s="14"/>
    </row>
    <row r="796" spans="1:17" s="3" customFormat="1" ht="13.9" customHeight="1">
      <c r="A796" s="56" t="s">
        <v>2552</v>
      </c>
      <c r="B796" s="17" t="s">
        <v>2553</v>
      </c>
      <c r="C796" s="18" t="s">
        <v>2554</v>
      </c>
      <c r="D796" s="57">
        <v>6913</v>
      </c>
      <c r="E796" s="14">
        <f t="shared" si="183"/>
        <v>1.380042323676185E-4</v>
      </c>
      <c r="F796" s="13">
        <v>18671</v>
      </c>
      <c r="G796" s="14">
        <f t="shared" si="186"/>
        <v>4.9884107110843791E-4</v>
      </c>
      <c r="H796" s="13">
        <v>12434</v>
      </c>
      <c r="I796" s="14">
        <f t="shared" si="187"/>
        <v>3.0615997129695852E-4</v>
      </c>
      <c r="J796" s="15">
        <v>21743</v>
      </c>
      <c r="K796" s="16">
        <f t="shared" si="188"/>
        <v>6.0416877208540362E-4</v>
      </c>
      <c r="L796" s="15">
        <v>18953</v>
      </c>
      <c r="M796" s="16">
        <f>PRODUCT(L796,100,1/2713405628)</f>
        <v>6.9849490265743634E-4</v>
      </c>
      <c r="N796" s="14">
        <f t="shared" si="190"/>
        <v>-62.974666595254675</v>
      </c>
      <c r="O796" s="14">
        <f>PRODUCT(F796-H796,100,1/H796)</f>
        <v>50.160849284220689</v>
      </c>
      <c r="P796" s="14">
        <f t="shared" si="189"/>
        <v>-42.813779147311777</v>
      </c>
      <c r="Q796" s="14">
        <f>PRODUCT(J796-L796,100,1/L796)</f>
        <v>14.720624703213213</v>
      </c>
    </row>
    <row r="797" spans="1:17" s="3" customFormat="1" ht="54">
      <c r="A797" s="56" t="s">
        <v>2555</v>
      </c>
      <c r="B797" s="17" t="s">
        <v>2556</v>
      </c>
      <c r="C797" s="18" t="s">
        <v>2557</v>
      </c>
      <c r="D797" s="57">
        <v>6193</v>
      </c>
      <c r="E797" s="14">
        <f t="shared" si="183"/>
        <v>1.2363087097535966E-4</v>
      </c>
      <c r="F797" s="13">
        <v>5400</v>
      </c>
      <c r="G797" s="14">
        <f t="shared" si="186"/>
        <v>1.4427410336808767E-4</v>
      </c>
      <c r="H797" s="13">
        <v>5090</v>
      </c>
      <c r="I797" s="14">
        <f t="shared" si="187"/>
        <v>1.2533008315115964E-4</v>
      </c>
      <c r="J797" s="15">
        <v>3992</v>
      </c>
      <c r="K797" s="16">
        <f t="shared" si="188"/>
        <v>1.1092497530998167E-4</v>
      </c>
      <c r="L797" s="15">
        <v>3022</v>
      </c>
      <c r="M797" s="16">
        <f>PRODUCT(L797,100,1/2713405628)</f>
        <v>1.1137295392976166E-4</v>
      </c>
      <c r="N797" s="14">
        <f t="shared" si="190"/>
        <v>14.685185185185185</v>
      </c>
      <c r="O797" s="14">
        <f>PRODUCT(F797-H797,100,1/H797)</f>
        <v>6.0903732809430249</v>
      </c>
      <c r="P797" s="14">
        <f t="shared" si="189"/>
        <v>27.505010020040078</v>
      </c>
      <c r="Q797" s="14">
        <f>PRODUCT(J797-L797,100,1/L797)</f>
        <v>32.097948378557248</v>
      </c>
    </row>
    <row r="798" spans="1:17" s="3" customFormat="1">
      <c r="A798" s="56" t="s">
        <v>2558</v>
      </c>
      <c r="B798" s="58" t="s">
        <v>26</v>
      </c>
      <c r="C798" s="18" t="s">
        <v>27</v>
      </c>
      <c r="D798" s="57">
        <v>6000</v>
      </c>
      <c r="E798" s="14">
        <f t="shared" si="183"/>
        <v>1.1977801160215694E-4</v>
      </c>
      <c r="F798" s="13">
        <v>23948</v>
      </c>
      <c r="G798" s="14">
        <f t="shared" si="186"/>
        <v>6.3982893101091913E-4</v>
      </c>
      <c r="H798" s="13">
        <v>8833</v>
      </c>
      <c r="I798" s="14">
        <f t="shared" si="187"/>
        <v>2.1749324645858409E-4</v>
      </c>
      <c r="J798" s="30"/>
      <c r="K798" s="16">
        <f t="shared" si="188"/>
        <v>2.7786817462420257E-8</v>
      </c>
      <c r="L798" s="30"/>
      <c r="M798" s="16"/>
      <c r="N798" s="14">
        <f t="shared" si="190"/>
        <v>-74.945715717387671</v>
      </c>
      <c r="O798" s="14">
        <f>PRODUCT(F798-H798,100,1/H798)</f>
        <v>171.11966489301483</v>
      </c>
      <c r="P798" s="14"/>
      <c r="Q798" s="14"/>
    </row>
    <row r="799" spans="1:17" s="3" customFormat="1" ht="40.5">
      <c r="A799" s="56" t="s">
        <v>2559</v>
      </c>
      <c r="B799" s="17" t="s">
        <v>2560</v>
      </c>
      <c r="C799" s="18" t="s">
        <v>2561</v>
      </c>
      <c r="D799" s="57">
        <v>5839</v>
      </c>
      <c r="E799" s="14">
        <f t="shared" si="183"/>
        <v>1.165639682908324E-4</v>
      </c>
      <c r="F799" s="13">
        <v>12870</v>
      </c>
      <c r="G799" s="14">
        <f t="shared" si="186"/>
        <v>3.438532796939423E-4</v>
      </c>
      <c r="H799" s="13">
        <v>7683</v>
      </c>
      <c r="I799" s="14">
        <f t="shared" si="187"/>
        <v>1.8917701942050284E-4</v>
      </c>
      <c r="J799" s="15">
        <v>17801</v>
      </c>
      <c r="K799" s="16">
        <f t="shared" si="188"/>
        <v>4.9463313764854303E-4</v>
      </c>
      <c r="L799" s="15">
        <v>980</v>
      </c>
      <c r="M799" s="16">
        <f>PRODUCT(L799,100,1/2713405628)</f>
        <v>3.6116973809121914E-5</v>
      </c>
      <c r="N799" s="14">
        <f t="shared" si="190"/>
        <v>-54.630924630924632</v>
      </c>
      <c r="O799" s="14">
        <f>PRODUCT(F799-H799,100,1/H799)</f>
        <v>67.512690355329951</v>
      </c>
      <c r="P799" s="14">
        <f>PRODUCT(H799-J799,100,1/J799)</f>
        <v>-56.839503398685466</v>
      </c>
      <c r="Q799" s="14">
        <f>PRODUCT(J799-L799,100,1/L799)</f>
        <v>1716.4285714285716</v>
      </c>
    </row>
    <row r="800" spans="1:17" s="3" customFormat="1" ht="54">
      <c r="A800" s="56" t="s">
        <v>2562</v>
      </c>
      <c r="B800" s="28" t="s">
        <v>983</v>
      </c>
      <c r="C800" s="12" t="s">
        <v>984</v>
      </c>
      <c r="D800" s="57">
        <v>5706</v>
      </c>
      <c r="E800" s="14">
        <f t="shared" si="183"/>
        <v>1.1390888903365126E-4</v>
      </c>
      <c r="F800" s="13">
        <v>257</v>
      </c>
      <c r="G800" s="14">
        <f t="shared" si="186"/>
        <v>6.8663786232589872E-6</v>
      </c>
      <c r="H800" s="13"/>
      <c r="I800" s="14"/>
      <c r="J800" s="15"/>
      <c r="K800" s="16">
        <f t="shared" si="188"/>
        <v>2.7786817462420257E-8</v>
      </c>
      <c r="L800" s="15"/>
      <c r="M800" s="16"/>
      <c r="N800" s="14">
        <f t="shared" si="190"/>
        <v>2120.2334630350197</v>
      </c>
      <c r="O800" s="14"/>
      <c r="P800" s="14"/>
      <c r="Q800" s="14"/>
    </row>
    <row r="801" spans="1:17" s="3" customFormat="1" ht="27">
      <c r="A801" s="56" t="s">
        <v>2563</v>
      </c>
      <c r="B801" s="28" t="s">
        <v>2564</v>
      </c>
      <c r="C801" s="12" t="s">
        <v>2565</v>
      </c>
      <c r="D801" s="57">
        <v>5654</v>
      </c>
      <c r="E801" s="14">
        <f t="shared" si="183"/>
        <v>1.1287081293309924E-4</v>
      </c>
      <c r="F801" s="13">
        <v>431</v>
      </c>
      <c r="G801" s="14">
        <f t="shared" si="186"/>
        <v>1.1515210842897368E-5</v>
      </c>
      <c r="H801" s="13"/>
      <c r="I801" s="14"/>
      <c r="J801" s="15"/>
      <c r="K801" s="16">
        <f t="shared" si="188"/>
        <v>2.7786817462420257E-8</v>
      </c>
      <c r="L801" s="15"/>
      <c r="M801" s="16"/>
      <c r="N801" s="14">
        <f t="shared" si="190"/>
        <v>1211.8329466357309</v>
      </c>
      <c r="O801" s="14"/>
      <c r="P801" s="14"/>
      <c r="Q801" s="14"/>
    </row>
    <row r="802" spans="1:17" s="3" customFormat="1">
      <c r="A802" s="56" t="s">
        <v>2566</v>
      </c>
      <c r="B802" s="17" t="s">
        <v>2567</v>
      </c>
      <c r="C802" s="18" t="s">
        <v>2568</v>
      </c>
      <c r="D802" s="57">
        <v>5176</v>
      </c>
      <c r="E802" s="14">
        <f t="shared" si="183"/>
        <v>1.0332849800879406E-4</v>
      </c>
      <c r="F802" s="13">
        <v>5094</v>
      </c>
      <c r="G802" s="14">
        <f t="shared" si="186"/>
        <v>1.3609857084389605E-4</v>
      </c>
      <c r="H802" s="13">
        <v>16694</v>
      </c>
      <c r="I802" s="14">
        <f>PRODUCT(H802,100,1/4061275531)</f>
        <v>4.1105312536845952E-4</v>
      </c>
      <c r="J802" s="15">
        <v>8365</v>
      </c>
      <c r="K802" s="16">
        <f t="shared" si="188"/>
        <v>2.3243672807314546E-4</v>
      </c>
      <c r="L802" s="30"/>
      <c r="M802" s="16"/>
      <c r="N802" s="14">
        <f t="shared" si="190"/>
        <v>1.6097369454259913</v>
      </c>
      <c r="O802" s="14">
        <f>PRODUCT(F802-H802,100,1/H802)</f>
        <v>-69.486042889660951</v>
      </c>
      <c r="P802" s="14">
        <f>PRODUCT(H802-J802,100,1/J802)</f>
        <v>99.569635385534966</v>
      </c>
      <c r="Q802" s="14"/>
    </row>
    <row r="803" spans="1:17" s="3" customFormat="1">
      <c r="A803" s="56" t="s">
        <v>2569</v>
      </c>
      <c r="B803" s="60" t="s">
        <v>1147</v>
      </c>
      <c r="C803" s="61" t="s">
        <v>1148</v>
      </c>
      <c r="D803" s="57">
        <v>5130</v>
      </c>
      <c r="E803" s="14">
        <f t="shared" si="183"/>
        <v>1.0241019991984419E-4</v>
      </c>
      <c r="F803" s="13"/>
      <c r="G803" s="14"/>
      <c r="H803" s="13"/>
      <c r="I803" s="14"/>
      <c r="J803" s="15"/>
      <c r="K803" s="16"/>
      <c r="L803" s="15"/>
      <c r="M803" s="16"/>
      <c r="N803" s="14"/>
      <c r="O803" s="14"/>
      <c r="P803" s="14"/>
      <c r="Q803" s="14"/>
    </row>
    <row r="804" spans="1:17" s="3" customFormat="1">
      <c r="A804" s="56" t="s">
        <v>2570</v>
      </c>
      <c r="B804" s="17" t="s">
        <v>2571</v>
      </c>
      <c r="C804" s="18" t="s">
        <v>2572</v>
      </c>
      <c r="D804" s="57">
        <v>4826</v>
      </c>
      <c r="E804" s="14">
        <f t="shared" si="183"/>
        <v>9.6341447332001578E-5</v>
      </c>
      <c r="F804" s="13">
        <v>3921</v>
      </c>
      <c r="G804" s="14">
        <f t="shared" ref="G804:G809" si="191">PRODUCT(F804,100,1/3742875453)</f>
        <v>1.0475902950116143E-4</v>
      </c>
      <c r="H804" s="13">
        <v>2597</v>
      </c>
      <c r="I804" s="14">
        <f t="shared" ref="I804:I809" si="192">PRODUCT(H804,100,1/4061275531)</f>
        <v>6.3945427493823488E-5</v>
      </c>
      <c r="J804" s="15">
        <v>6642</v>
      </c>
      <c r="K804" s="16">
        <f t="shared" ref="K804:K809" si="193">PRODUCT(J804,100,1/3598828838)</f>
        <v>1.8456004158539535E-4</v>
      </c>
      <c r="L804" s="15">
        <v>7550</v>
      </c>
      <c r="M804" s="16">
        <f t="shared" ref="M804:M809" si="194">PRODUCT(L804,100,1/2713405628)</f>
        <v>2.7824811454986784E-4</v>
      </c>
      <c r="N804" s="14">
        <f t="shared" ref="N804:N809" si="195">PRODUCT(D804-F804,100,1/F804)</f>
        <v>23.080846722774801</v>
      </c>
      <c r="O804" s="14">
        <f>PRODUCT(F804-H804,100,1/H804)</f>
        <v>50.981902194840195</v>
      </c>
      <c r="P804" s="14">
        <f t="shared" ref="P804:P809" si="196">PRODUCT(H804-J804,100,1/J804)</f>
        <v>-60.90033122553448</v>
      </c>
      <c r="Q804" s="14">
        <f t="shared" ref="Q804:Q809" si="197">PRODUCT(J804-L804,100,1/L804)</f>
        <v>-12.026490066225165</v>
      </c>
    </row>
    <row r="805" spans="1:17" s="3" customFormat="1">
      <c r="A805" s="56" t="s">
        <v>2573</v>
      </c>
      <c r="B805" s="17" t="s">
        <v>2574</v>
      </c>
      <c r="C805" s="18" t="s">
        <v>2575</v>
      </c>
      <c r="D805" s="57">
        <v>4715</v>
      </c>
      <c r="E805" s="14">
        <f t="shared" si="183"/>
        <v>9.4125554117361666E-5</v>
      </c>
      <c r="F805" s="13">
        <v>7701</v>
      </c>
      <c r="G805" s="14">
        <f t="shared" si="191"/>
        <v>2.057509018588228E-4</v>
      </c>
      <c r="H805" s="13">
        <v>2960</v>
      </c>
      <c r="I805" s="14">
        <f t="shared" si="192"/>
        <v>7.2883506115409145E-5</v>
      </c>
      <c r="J805" s="15">
        <v>10739</v>
      </c>
      <c r="K805" s="16">
        <f t="shared" si="193"/>
        <v>2.9840263272893112E-4</v>
      </c>
      <c r="L805" s="15">
        <v>17035</v>
      </c>
      <c r="M805" s="16">
        <f t="shared" si="194"/>
        <v>6.2780882534529774E-4</v>
      </c>
      <c r="N805" s="14">
        <f t="shared" si="195"/>
        <v>-38.774185170757043</v>
      </c>
      <c r="O805" s="14">
        <f>PRODUCT(F805-H805,100,1/H805)</f>
        <v>160.16891891891893</v>
      </c>
      <c r="P805" s="14">
        <f t="shared" si="196"/>
        <v>-72.436912189216869</v>
      </c>
      <c r="Q805" s="14">
        <f t="shared" si="197"/>
        <v>-36.959201643674788</v>
      </c>
    </row>
    <row r="806" spans="1:17" s="3" customFormat="1">
      <c r="A806" s="56" t="s">
        <v>2576</v>
      </c>
      <c r="B806" s="17" t="s">
        <v>2577</v>
      </c>
      <c r="C806" s="18" t="s">
        <v>2578</v>
      </c>
      <c r="D806" s="57">
        <v>4624</v>
      </c>
      <c r="E806" s="14">
        <f t="shared" si="183"/>
        <v>9.2308920941395624E-5</v>
      </c>
      <c r="F806" s="13">
        <v>2796</v>
      </c>
      <c r="G806" s="14">
        <f t="shared" si="191"/>
        <v>7.4701924632809841E-5</v>
      </c>
      <c r="H806" s="13"/>
      <c r="I806" s="14">
        <f t="shared" si="192"/>
        <v>2.4622806120070655E-8</v>
      </c>
      <c r="J806" s="15">
        <v>22062</v>
      </c>
      <c r="K806" s="16">
        <f t="shared" si="193"/>
        <v>6.1303276685591569E-4</v>
      </c>
      <c r="L806" s="15">
        <v>38078</v>
      </c>
      <c r="M806" s="16">
        <f t="shared" si="194"/>
        <v>1.4033287027589228E-3</v>
      </c>
      <c r="N806" s="14">
        <f t="shared" si="195"/>
        <v>65.379113018597991</v>
      </c>
      <c r="O806" s="14"/>
      <c r="P806" s="14">
        <f t="shared" si="196"/>
        <v>-100</v>
      </c>
      <c r="Q806" s="14">
        <f t="shared" si="197"/>
        <v>-42.061032617259315</v>
      </c>
    </row>
    <row r="807" spans="1:17" s="3" customFormat="1" ht="27">
      <c r="A807" s="56" t="s">
        <v>2579</v>
      </c>
      <c r="B807" s="17" t="s">
        <v>2580</v>
      </c>
      <c r="C807" s="18" t="s">
        <v>2581</v>
      </c>
      <c r="D807" s="57">
        <v>4533</v>
      </c>
      <c r="E807" s="14">
        <f t="shared" si="183"/>
        <v>9.0492287765429568E-5</v>
      </c>
      <c r="F807" s="13">
        <v>7677</v>
      </c>
      <c r="G807" s="14">
        <f t="shared" si="191"/>
        <v>2.0510968362163131E-4</v>
      </c>
      <c r="H807" s="13">
        <v>6199</v>
      </c>
      <c r="I807" s="14">
        <f t="shared" si="192"/>
        <v>1.52636775138318E-4</v>
      </c>
      <c r="J807" s="15">
        <v>7561</v>
      </c>
      <c r="K807" s="16">
        <f t="shared" si="193"/>
        <v>2.1009612683335957E-4</v>
      </c>
      <c r="L807" s="15">
        <v>7516</v>
      </c>
      <c r="M807" s="16">
        <f t="shared" si="194"/>
        <v>2.7699507668302071E-4</v>
      </c>
      <c r="N807" s="14">
        <f t="shared" si="195"/>
        <v>-40.953497459945297</v>
      </c>
      <c r="O807" s="14">
        <f>PRODUCT(F807-H807,100,1/H807)</f>
        <v>23.84255525084691</v>
      </c>
      <c r="P807" s="14">
        <f t="shared" si="196"/>
        <v>-18.013490279063614</v>
      </c>
      <c r="Q807" s="14">
        <f t="shared" si="197"/>
        <v>0.59872272485364553</v>
      </c>
    </row>
    <row r="808" spans="1:17" s="3" customFormat="1" ht="27">
      <c r="A808" s="56" t="s">
        <v>2582</v>
      </c>
      <c r="B808" s="17" t="s">
        <v>2583</v>
      </c>
      <c r="C808" s="18" t="s">
        <v>2584</v>
      </c>
      <c r="D808" s="57">
        <v>4507</v>
      </c>
      <c r="E808" s="14">
        <f t="shared" si="183"/>
        <v>8.9973249715153558E-5</v>
      </c>
      <c r="F808" s="13">
        <v>8634</v>
      </c>
      <c r="G808" s="14">
        <f t="shared" si="191"/>
        <v>2.3067826082964239E-4</v>
      </c>
      <c r="H808" s="13">
        <v>12887</v>
      </c>
      <c r="I808" s="14">
        <f t="shared" si="192"/>
        <v>3.1731410246935057E-4</v>
      </c>
      <c r="J808" s="15">
        <v>13207</v>
      </c>
      <c r="K808" s="16">
        <f t="shared" si="193"/>
        <v>3.6698049822618436E-4</v>
      </c>
      <c r="L808" s="15">
        <v>13908</v>
      </c>
      <c r="M808" s="16">
        <f t="shared" si="194"/>
        <v>5.12566195650273E-4</v>
      </c>
      <c r="N808" s="14">
        <f t="shared" si="195"/>
        <v>-47.799397729905024</v>
      </c>
      <c r="O808" s="14">
        <f>PRODUCT(F808-H808,100,1/H808)</f>
        <v>-33.00225032978971</v>
      </c>
      <c r="P808" s="14">
        <f t="shared" si="196"/>
        <v>-2.422957522525933</v>
      </c>
      <c r="Q808" s="14">
        <f t="shared" si="197"/>
        <v>-5.0402645959160193</v>
      </c>
    </row>
    <row r="809" spans="1:17" s="3" customFormat="1" ht="54">
      <c r="A809" s="56" t="s">
        <v>2585</v>
      </c>
      <c r="B809" s="17" t="s">
        <v>700</v>
      </c>
      <c r="C809" s="18" t="s">
        <v>701</v>
      </c>
      <c r="D809" s="57">
        <v>4453</v>
      </c>
      <c r="E809" s="14">
        <f t="shared" si="183"/>
        <v>8.8895247610734144E-5</v>
      </c>
      <c r="F809" s="13">
        <v>239</v>
      </c>
      <c r="G809" s="14">
        <f t="shared" si="191"/>
        <v>6.385464945365362E-6</v>
      </c>
      <c r="H809" s="13">
        <v>1653</v>
      </c>
      <c r="I809" s="14">
        <f t="shared" si="192"/>
        <v>4.0701498516476792E-5</v>
      </c>
      <c r="J809" s="15">
        <v>573</v>
      </c>
      <c r="K809" s="16">
        <f t="shared" si="193"/>
        <v>1.5921846405966808E-5</v>
      </c>
      <c r="L809" s="15">
        <v>50592</v>
      </c>
      <c r="M809" s="16">
        <f t="shared" si="194"/>
        <v>1.8645203458684653E-3</v>
      </c>
      <c r="N809" s="14">
        <f t="shared" si="195"/>
        <v>1763.1799163179915</v>
      </c>
      <c r="O809" s="14">
        <f>PRODUCT(F809-H809,100,1/H809)</f>
        <v>-85.541439806412583</v>
      </c>
      <c r="P809" s="14">
        <f t="shared" si="196"/>
        <v>188.48167539267016</v>
      </c>
      <c r="Q809" s="14">
        <f t="shared" si="197"/>
        <v>-98.867409867172682</v>
      </c>
    </row>
    <row r="810" spans="1:17" s="3" customFormat="1">
      <c r="A810" s="56" t="s">
        <v>2586</v>
      </c>
      <c r="B810" s="60" t="s">
        <v>2587</v>
      </c>
      <c r="C810" s="61" t="s">
        <v>2588</v>
      </c>
      <c r="D810" s="57">
        <v>4402</v>
      </c>
      <c r="E810" s="14">
        <f t="shared" si="183"/>
        <v>8.7877134512115814E-5</v>
      </c>
      <c r="F810" s="23"/>
      <c r="G810" s="26"/>
      <c r="H810" s="23"/>
      <c r="I810" s="26"/>
      <c r="J810" s="22"/>
      <c r="K810" s="25"/>
      <c r="L810" s="27"/>
      <c r="M810" s="25"/>
      <c r="N810" s="14"/>
      <c r="O810" s="14"/>
      <c r="P810" s="14"/>
      <c r="Q810" s="14"/>
    </row>
    <row r="811" spans="1:17" s="3" customFormat="1" ht="27">
      <c r="A811" s="56" t="s">
        <v>2589</v>
      </c>
      <c r="B811" s="17" t="s">
        <v>2590</v>
      </c>
      <c r="C811" s="18" t="s">
        <v>2591</v>
      </c>
      <c r="D811" s="57">
        <v>4124</v>
      </c>
      <c r="E811" s="14">
        <f t="shared" si="183"/>
        <v>8.232741997454921E-5</v>
      </c>
      <c r="F811" s="13">
        <v>9324</v>
      </c>
      <c r="G811" s="14">
        <f t="shared" ref="G811:G824" si="198">PRODUCT(F811,100,1/3742875453)</f>
        <v>2.4911328514889806E-4</v>
      </c>
      <c r="H811" s="13">
        <v>3440</v>
      </c>
      <c r="I811" s="14">
        <f t="shared" ref="I811:I824" si="199">PRODUCT(H811,100,1/4061275531)</f>
        <v>8.4702453053043055E-5</v>
      </c>
      <c r="J811" s="15">
        <v>132279</v>
      </c>
      <c r="K811" s="16">
        <f t="shared" ref="K811:K824" si="200">PRODUCT(J811,100,1/3598828838)</f>
        <v>3.6756124271114894E-3</v>
      </c>
      <c r="L811" s="15">
        <v>15078</v>
      </c>
      <c r="M811" s="16">
        <f>PRODUCT(L811,100,1/2713405628)</f>
        <v>5.5568543989177577E-4</v>
      </c>
      <c r="N811" s="14">
        <f>PRODUCT(D811-F811,100,1/F811)</f>
        <v>-55.77005577005577</v>
      </c>
      <c r="O811" s="14">
        <f>PRODUCT(F811-H811,100,1/H811)</f>
        <v>171.04651162790697</v>
      </c>
      <c r="P811" s="14">
        <f>PRODUCT(H811-J811,100,1/J811)</f>
        <v>-97.399436040490173</v>
      </c>
      <c r="Q811" s="14">
        <f>PRODUCT(J811-L811,100,1/L811)</f>
        <v>777.29805013927569</v>
      </c>
    </row>
    <row r="812" spans="1:17" s="3" customFormat="1" ht="54">
      <c r="A812" s="56" t="s">
        <v>2592</v>
      </c>
      <c r="B812" s="17" t="s">
        <v>741</v>
      </c>
      <c r="C812" s="18" t="s">
        <v>742</v>
      </c>
      <c r="D812" s="57">
        <v>3943</v>
      </c>
      <c r="E812" s="14">
        <f t="shared" si="183"/>
        <v>7.8714116624550802E-5</v>
      </c>
      <c r="F812" s="13">
        <v>1795</v>
      </c>
      <c r="G812" s="14">
        <f t="shared" si="198"/>
        <v>4.7957780656614325E-5</v>
      </c>
      <c r="H812" s="13">
        <v>1278</v>
      </c>
      <c r="I812" s="14">
        <f t="shared" si="199"/>
        <v>3.1467946221450296E-5</v>
      </c>
      <c r="J812" s="15">
        <v>4723</v>
      </c>
      <c r="K812" s="16">
        <f t="shared" si="200"/>
        <v>1.3123713887501089E-4</v>
      </c>
      <c r="L812" s="15">
        <v>11239</v>
      </c>
      <c r="M812" s="16">
        <f>PRODUCT(L812,100,1/2713405628)</f>
        <v>4.1420272310277673E-4</v>
      </c>
      <c r="N812" s="14">
        <f>PRODUCT(D812-F812,100,1/F812)</f>
        <v>119.66573816155989</v>
      </c>
      <c r="O812" s="14">
        <f>PRODUCT(F812-H812,100,1/H812)</f>
        <v>40.453834115805947</v>
      </c>
      <c r="P812" s="14">
        <f>PRODUCT(H812-J812,100,1/J812)</f>
        <v>-72.940927376667375</v>
      </c>
      <c r="Q812" s="14">
        <f>PRODUCT(J812-L812,100,1/L812)</f>
        <v>-57.976688317465964</v>
      </c>
    </row>
    <row r="813" spans="1:17" s="3" customFormat="1" ht="54">
      <c r="A813" s="56" t="s">
        <v>2593</v>
      </c>
      <c r="B813" s="58" t="s">
        <v>2594</v>
      </c>
      <c r="C813" s="12" t="s">
        <v>2595</v>
      </c>
      <c r="D813" s="57">
        <v>3481</v>
      </c>
      <c r="E813" s="14">
        <f t="shared" si="183"/>
        <v>6.949120973118472E-5</v>
      </c>
      <c r="F813" s="13">
        <v>659</v>
      </c>
      <c r="G813" s="14">
        <f t="shared" si="198"/>
        <v>1.7606784096216626E-5</v>
      </c>
      <c r="H813" s="13">
        <v>9869</v>
      </c>
      <c r="I813" s="14">
        <f t="shared" si="199"/>
        <v>2.4300247359897731E-4</v>
      </c>
      <c r="J813" s="15"/>
      <c r="K813" s="16">
        <f t="shared" si="200"/>
        <v>2.7786817462420257E-8</v>
      </c>
      <c r="L813" s="15"/>
      <c r="M813" s="16"/>
      <c r="N813" s="14">
        <f>PRODUCT(D813-F813,100,1/F813)</f>
        <v>428.22458270106222</v>
      </c>
      <c r="O813" s="14">
        <f>PRODUCT(F813-H813,100,1/H813)</f>
        <v>-93.322525078528727</v>
      </c>
      <c r="P813" s="14"/>
      <c r="Q813" s="14"/>
    </row>
    <row r="814" spans="1:17" s="3" customFormat="1" ht="40.5">
      <c r="A814" s="56" t="s">
        <v>2596</v>
      </c>
      <c r="B814" s="59" t="s">
        <v>1103</v>
      </c>
      <c r="C814" s="32" t="s">
        <v>1104</v>
      </c>
      <c r="D814" s="57">
        <v>3180</v>
      </c>
      <c r="E814" s="14">
        <f t="shared" si="183"/>
        <v>6.3482346149143176E-5</v>
      </c>
      <c r="F814" s="23"/>
      <c r="G814" s="26">
        <f t="shared" si="198"/>
        <v>2.6717426549645864E-8</v>
      </c>
      <c r="H814" s="23"/>
      <c r="I814" s="26">
        <f t="shared" si="199"/>
        <v>2.4622806120070655E-8</v>
      </c>
      <c r="J814" s="22">
        <v>19860</v>
      </c>
      <c r="K814" s="25">
        <f t="shared" si="200"/>
        <v>5.518461948036663E-4</v>
      </c>
      <c r="L814" s="27"/>
      <c r="M814" s="25"/>
      <c r="N814" s="14"/>
      <c r="O814" s="14"/>
      <c r="P814" s="14">
        <f>PRODUCT(H814-J814,100,1/J814)</f>
        <v>-100</v>
      </c>
      <c r="Q814" s="14"/>
    </row>
    <row r="815" spans="1:17" s="3" customFormat="1" ht="54">
      <c r="A815" s="56" t="s">
        <v>2597</v>
      </c>
      <c r="B815" s="62" t="s">
        <v>1085</v>
      </c>
      <c r="C815" s="24" t="s">
        <v>1086</v>
      </c>
      <c r="D815" s="57">
        <v>3163</v>
      </c>
      <c r="E815" s="14">
        <f t="shared" si="183"/>
        <v>6.3142975116270403E-5</v>
      </c>
      <c r="F815" s="23"/>
      <c r="G815" s="26">
        <f t="shared" si="198"/>
        <v>2.6717426549645864E-8</v>
      </c>
      <c r="H815" s="23">
        <v>3810</v>
      </c>
      <c r="I815" s="26">
        <f t="shared" si="199"/>
        <v>9.3812891317469202E-5</v>
      </c>
      <c r="J815" s="27"/>
      <c r="K815" s="25">
        <f t="shared" si="200"/>
        <v>2.7786817462420257E-8</v>
      </c>
      <c r="L815" s="27"/>
      <c r="M815" s="25"/>
      <c r="N815" s="14"/>
      <c r="O815" s="14">
        <f>PRODUCT(F815-H815,100,1/H815)</f>
        <v>-100</v>
      </c>
      <c r="P815" s="14"/>
      <c r="Q815" s="14"/>
    </row>
    <row r="816" spans="1:17" s="3" customFormat="1" ht="54">
      <c r="A816" s="56" t="s">
        <v>2598</v>
      </c>
      <c r="B816" s="17" t="s">
        <v>913</v>
      </c>
      <c r="C816" s="18" t="s">
        <v>914</v>
      </c>
      <c r="D816" s="57">
        <v>3136</v>
      </c>
      <c r="E816" s="14">
        <f t="shared" si="183"/>
        <v>6.2603974064060703E-5</v>
      </c>
      <c r="F816" s="13">
        <v>1297</v>
      </c>
      <c r="G816" s="14">
        <f t="shared" si="198"/>
        <v>3.4652502234890686E-5</v>
      </c>
      <c r="H816" s="13">
        <v>6801</v>
      </c>
      <c r="I816" s="14">
        <f t="shared" si="199"/>
        <v>1.6745970442260053E-4</v>
      </c>
      <c r="J816" s="15">
        <v>8375</v>
      </c>
      <c r="K816" s="16">
        <f t="shared" si="200"/>
        <v>2.3271459624776966E-4</v>
      </c>
      <c r="L816" s="15">
        <v>1949</v>
      </c>
      <c r="M816" s="16">
        <f>PRODUCT(L816,100,1/2713405628)</f>
        <v>7.1828553014263889E-5</v>
      </c>
      <c r="N816" s="14">
        <f>PRODUCT(D816-F816,100,1/F816)</f>
        <v>141.78874325366229</v>
      </c>
      <c r="O816" s="14">
        <f>PRODUCT(F816-H816,100,1/H816)</f>
        <v>-80.929275106601978</v>
      </c>
      <c r="P816" s="14">
        <f>PRODUCT(H816-J816,100,1/J816)</f>
        <v>-18.79402985074627</v>
      </c>
      <c r="Q816" s="14">
        <f>PRODUCT(J816-L816,100,1/L816)</f>
        <v>329.7075423293997</v>
      </c>
    </row>
    <row r="817" spans="1:17" s="3" customFormat="1" ht="54">
      <c r="A817" s="56" t="s">
        <v>2599</v>
      </c>
      <c r="B817" s="58" t="s">
        <v>216</v>
      </c>
      <c r="C817" s="12" t="s">
        <v>217</v>
      </c>
      <c r="D817" s="57">
        <v>3060</v>
      </c>
      <c r="E817" s="14">
        <f t="shared" si="183"/>
        <v>6.1086785917100039E-5</v>
      </c>
      <c r="F817" s="13">
        <v>1081</v>
      </c>
      <c r="G817" s="14">
        <f t="shared" si="198"/>
        <v>2.8881538100167181E-5</v>
      </c>
      <c r="H817" s="13">
        <v>167</v>
      </c>
      <c r="I817" s="14">
        <f t="shared" si="199"/>
        <v>4.1120086220517994E-6</v>
      </c>
      <c r="J817" s="15"/>
      <c r="K817" s="16">
        <f t="shared" si="200"/>
        <v>2.7786817462420257E-8</v>
      </c>
      <c r="L817" s="15"/>
      <c r="M817" s="16"/>
      <c r="N817" s="14">
        <f>PRODUCT(D817-F817,100,1/F817)</f>
        <v>183.07123034227567</v>
      </c>
      <c r="O817" s="14">
        <f>PRODUCT(F817-H817,100,1/H817)</f>
        <v>547.30538922155688</v>
      </c>
      <c r="P817" s="14"/>
      <c r="Q817" s="14"/>
    </row>
    <row r="818" spans="1:17" s="3" customFormat="1">
      <c r="A818" s="56" t="s">
        <v>2600</v>
      </c>
      <c r="B818" s="59" t="s">
        <v>2601</v>
      </c>
      <c r="C818" s="32" t="s">
        <v>2602</v>
      </c>
      <c r="D818" s="57">
        <v>2981</v>
      </c>
      <c r="E818" s="14">
        <f t="shared" si="183"/>
        <v>5.9509708764338312E-5</v>
      </c>
      <c r="F818" s="23"/>
      <c r="G818" s="26">
        <f t="shared" si="198"/>
        <v>2.6717426549645864E-8</v>
      </c>
      <c r="H818" s="23">
        <v>4367</v>
      </c>
      <c r="I818" s="26">
        <f t="shared" si="199"/>
        <v>1.0752779432634855E-4</v>
      </c>
      <c r="J818" s="22">
        <v>2774</v>
      </c>
      <c r="K818" s="25">
        <f t="shared" si="200"/>
        <v>7.7080631640753794E-5</v>
      </c>
      <c r="L818" s="22">
        <v>2527</v>
      </c>
      <c r="M818" s="25">
        <f>PRODUCT(L818,100,1/2713405628)</f>
        <v>9.313019675066437E-5</v>
      </c>
      <c r="N818" s="14"/>
      <c r="O818" s="14">
        <f>PRODUCT(F818-H818,100,1/H818)</f>
        <v>-100</v>
      </c>
      <c r="P818" s="14">
        <f t="shared" ref="P818:P824" si="201">PRODUCT(H818-J818,100,1/J818)</f>
        <v>57.426099495313622</v>
      </c>
      <c r="Q818" s="14">
        <f>PRODUCT(J818-L818,100,1/L818)</f>
        <v>9.7744360902255636</v>
      </c>
    </row>
    <row r="819" spans="1:17" s="3" customFormat="1" ht="54">
      <c r="A819" s="56" t="s">
        <v>2603</v>
      </c>
      <c r="B819" s="59" t="s">
        <v>2604</v>
      </c>
      <c r="C819" s="32" t="s">
        <v>2605</v>
      </c>
      <c r="D819" s="57">
        <v>2813</v>
      </c>
      <c r="E819" s="14">
        <f t="shared" si="183"/>
        <v>5.6155924439477916E-5</v>
      </c>
      <c r="F819" s="23"/>
      <c r="G819" s="26">
        <f t="shared" si="198"/>
        <v>2.6717426549645864E-8</v>
      </c>
      <c r="H819" s="23"/>
      <c r="I819" s="26">
        <f t="shared" si="199"/>
        <v>2.4622806120070655E-8</v>
      </c>
      <c r="J819" s="22">
        <v>85504</v>
      </c>
      <c r="K819" s="25">
        <f t="shared" si="200"/>
        <v>2.3758840403067818E-3</v>
      </c>
      <c r="L819" s="22">
        <v>821</v>
      </c>
      <c r="M819" s="25">
        <f>PRODUCT(L819,100,1/2713405628)</f>
        <v>3.0257179078866419E-5</v>
      </c>
      <c r="N819" s="14"/>
      <c r="O819" s="14"/>
      <c r="P819" s="14">
        <f t="shared" si="201"/>
        <v>-100</v>
      </c>
      <c r="Q819" s="14">
        <f>PRODUCT(J819-L819,100,1/L819)</f>
        <v>10314.616321559073</v>
      </c>
    </row>
    <row r="820" spans="1:17" s="3" customFormat="1" ht="54">
      <c r="A820" s="56" t="s">
        <v>2606</v>
      </c>
      <c r="B820" s="17" t="s">
        <v>1119</v>
      </c>
      <c r="C820" s="18" t="s">
        <v>1120</v>
      </c>
      <c r="D820" s="57">
        <v>2788</v>
      </c>
      <c r="E820" s="14">
        <f t="shared" si="183"/>
        <v>5.5656849391135596E-5</v>
      </c>
      <c r="F820" s="13">
        <v>12925</v>
      </c>
      <c r="G820" s="14">
        <f t="shared" si="198"/>
        <v>3.4532273815417278E-4</v>
      </c>
      <c r="H820" s="13"/>
      <c r="I820" s="14">
        <f t="shared" si="199"/>
        <v>2.4622806120070655E-8</v>
      </c>
      <c r="J820" s="15">
        <v>196</v>
      </c>
      <c r="K820" s="16">
        <f t="shared" si="200"/>
        <v>5.4462162226343703E-6</v>
      </c>
      <c r="L820" s="15">
        <v>1951</v>
      </c>
      <c r="M820" s="16">
        <f>PRODUCT(L820,100,1/2713405628)</f>
        <v>7.1902261124078419E-5</v>
      </c>
      <c r="N820" s="14">
        <f>PRODUCT(D820-F820,100,1/F820)</f>
        <v>-78.429400386847192</v>
      </c>
      <c r="O820" s="14"/>
      <c r="P820" s="14">
        <f t="shared" si="201"/>
        <v>-99.999999999999986</v>
      </c>
      <c r="Q820" s="14">
        <f>PRODUCT(J820-L820,100,1/L820)</f>
        <v>-89.953869810353666</v>
      </c>
    </row>
    <row r="821" spans="1:17" s="3" customFormat="1" ht="27">
      <c r="A821" s="56" t="s">
        <v>2607</v>
      </c>
      <c r="B821" s="17" t="s">
        <v>825</v>
      </c>
      <c r="C821" s="18" t="s">
        <v>826</v>
      </c>
      <c r="D821" s="57">
        <v>2757</v>
      </c>
      <c r="E821" s="14">
        <f t="shared" si="183"/>
        <v>5.5037996331191115E-5</v>
      </c>
      <c r="F821" s="13">
        <v>15802</v>
      </c>
      <c r="G821" s="14">
        <f t="shared" si="198"/>
        <v>4.2218877433750394E-4</v>
      </c>
      <c r="H821" s="13">
        <v>19782</v>
      </c>
      <c r="I821" s="14">
        <f t="shared" si="199"/>
        <v>4.870883506672377E-4</v>
      </c>
      <c r="J821" s="15">
        <v>3736</v>
      </c>
      <c r="K821" s="16">
        <f t="shared" si="200"/>
        <v>1.0381155003960208E-4</v>
      </c>
      <c r="L821" s="30"/>
      <c r="M821" s="16"/>
      <c r="N821" s="14">
        <f>PRODUCT(D821-F821,100,1/F821)</f>
        <v>-82.552841412479438</v>
      </c>
      <c r="O821" s="14">
        <f>PRODUCT(F821-H821,100,1/H821)</f>
        <v>-20.119300374077444</v>
      </c>
      <c r="P821" s="14">
        <f t="shared" si="201"/>
        <v>429.49678800856532</v>
      </c>
      <c r="Q821" s="14"/>
    </row>
    <row r="822" spans="1:17" s="3" customFormat="1" ht="27">
      <c r="A822" s="56" t="s">
        <v>2608</v>
      </c>
      <c r="B822" s="59" t="s">
        <v>2609</v>
      </c>
      <c r="C822" s="32" t="s">
        <v>2610</v>
      </c>
      <c r="D822" s="57">
        <v>2615</v>
      </c>
      <c r="E822" s="14">
        <f t="shared" si="183"/>
        <v>5.2203250056606736E-5</v>
      </c>
      <c r="F822" s="23"/>
      <c r="G822" s="26">
        <f t="shared" si="198"/>
        <v>2.6717426549645864E-8</v>
      </c>
      <c r="H822" s="23">
        <v>29582</v>
      </c>
      <c r="I822" s="26">
        <f t="shared" si="199"/>
        <v>7.2839185064393019E-4</v>
      </c>
      <c r="J822" s="22">
        <v>448</v>
      </c>
      <c r="K822" s="25">
        <f t="shared" si="200"/>
        <v>1.2448494223164275E-5</v>
      </c>
      <c r="L822" s="27"/>
      <c r="M822" s="25"/>
      <c r="N822" s="14"/>
      <c r="O822" s="14">
        <f>PRODUCT(F822-H822,100,1/H822)</f>
        <v>-100</v>
      </c>
      <c r="P822" s="14">
        <f t="shared" si="201"/>
        <v>6503.125</v>
      </c>
      <c r="Q822" s="14"/>
    </row>
    <row r="823" spans="1:17" s="3" customFormat="1" ht="54">
      <c r="A823" s="56" t="s">
        <v>2611</v>
      </c>
      <c r="B823" s="17" t="s">
        <v>2612</v>
      </c>
      <c r="C823" s="18" t="s">
        <v>2613</v>
      </c>
      <c r="D823" s="57">
        <v>2599</v>
      </c>
      <c r="E823" s="14">
        <f t="shared" si="183"/>
        <v>5.1883842025667654E-5</v>
      </c>
      <c r="F823" s="13">
        <v>64798</v>
      </c>
      <c r="G823" s="14">
        <f t="shared" si="198"/>
        <v>1.7312358055639528E-3</v>
      </c>
      <c r="H823" s="13">
        <v>8274</v>
      </c>
      <c r="I823" s="14">
        <f t="shared" si="199"/>
        <v>2.037290978374646E-4</v>
      </c>
      <c r="J823" s="15">
        <v>11275</v>
      </c>
      <c r="K823" s="16">
        <f t="shared" si="200"/>
        <v>3.1329636688878841E-4</v>
      </c>
      <c r="L823" s="15"/>
      <c r="M823" s="16"/>
      <c r="N823" s="14">
        <f>PRODUCT(D823-F823,100,1/F823)</f>
        <v>-95.989073736843736</v>
      </c>
      <c r="O823" s="14">
        <f>PRODUCT(F823-H823,100,1/H823)</f>
        <v>683.15204254290552</v>
      </c>
      <c r="P823" s="14">
        <f t="shared" si="201"/>
        <v>-26.616407982261642</v>
      </c>
      <c r="Q823" s="14"/>
    </row>
    <row r="824" spans="1:17" s="3" customFormat="1" ht="40.5">
      <c r="A824" s="56" t="s">
        <v>2614</v>
      </c>
      <c r="B824" s="17" t="s">
        <v>676</v>
      </c>
      <c r="C824" s="18" t="s">
        <v>677</v>
      </c>
      <c r="D824" s="57">
        <v>2592</v>
      </c>
      <c r="E824" s="14">
        <f t="shared" si="183"/>
        <v>5.1744101012131803E-5</v>
      </c>
      <c r="F824" s="13">
        <v>21700</v>
      </c>
      <c r="G824" s="14">
        <f t="shared" si="198"/>
        <v>5.7976815612731532E-4</v>
      </c>
      <c r="H824" s="13"/>
      <c r="I824" s="14">
        <f t="shared" si="199"/>
        <v>2.4622806120070655E-8</v>
      </c>
      <c r="J824" s="15">
        <v>150</v>
      </c>
      <c r="K824" s="16">
        <f t="shared" si="200"/>
        <v>4.1680226193630389E-6</v>
      </c>
      <c r="L824" s="30"/>
      <c r="M824" s="16"/>
      <c r="N824" s="14">
        <f>PRODUCT(D824-F824,100,1/F824)</f>
        <v>-88.055299539170505</v>
      </c>
      <c r="O824" s="14" t="e">
        <f>PRODUCT(F824-H824,100,1/H824)</f>
        <v>#DIV/0!</v>
      </c>
      <c r="P824" s="14">
        <f t="shared" si="201"/>
        <v>-100</v>
      </c>
      <c r="Q824" s="14"/>
    </row>
    <row r="825" spans="1:17" s="3" customFormat="1">
      <c r="A825" s="56" t="s">
        <v>2615</v>
      </c>
      <c r="B825" s="60" t="s">
        <v>2616</v>
      </c>
      <c r="C825" s="61" t="s">
        <v>2617</v>
      </c>
      <c r="D825" s="57">
        <v>2547</v>
      </c>
      <c r="E825" s="14">
        <f t="shared" si="183"/>
        <v>5.0845765925115627E-5</v>
      </c>
      <c r="F825" s="13"/>
      <c r="G825" s="14"/>
      <c r="H825" s="13"/>
      <c r="I825" s="14"/>
      <c r="J825" s="15"/>
      <c r="K825" s="16"/>
      <c r="L825" s="30"/>
      <c r="M825" s="16"/>
      <c r="N825" s="14"/>
      <c r="O825" s="14"/>
      <c r="P825" s="14"/>
      <c r="Q825" s="14"/>
    </row>
    <row r="826" spans="1:17" s="3" customFormat="1" ht="27">
      <c r="A826" s="56" t="s">
        <v>2618</v>
      </c>
      <c r="B826" s="17" t="s">
        <v>2619</v>
      </c>
      <c r="C826" s="18" t="s">
        <v>2620</v>
      </c>
      <c r="D826" s="57">
        <v>2410</v>
      </c>
      <c r="E826" s="14">
        <f t="shared" si="183"/>
        <v>4.8110834660199705E-5</v>
      </c>
      <c r="F826" s="13">
        <v>20881</v>
      </c>
      <c r="G826" s="14">
        <f>PRODUCT(F826,100,1/3742875453)</f>
        <v>5.5788658378315534E-4</v>
      </c>
      <c r="H826" s="13">
        <v>7679</v>
      </c>
      <c r="I826" s="14">
        <f>PRODUCT(H826,100,1/4061275531)</f>
        <v>1.8907852819602256E-4</v>
      </c>
      <c r="J826" s="15">
        <v>401</v>
      </c>
      <c r="K826" s="16">
        <f>PRODUCT(J826,100,1/3598828838)</f>
        <v>1.1142513802430523E-5</v>
      </c>
      <c r="L826" s="15"/>
      <c r="M826" s="16"/>
      <c r="N826" s="14">
        <f>PRODUCT(D826-F826,100,1/F826)</f>
        <v>-88.458407164407831</v>
      </c>
      <c r="O826" s="14">
        <f>PRODUCT(F826-H826,100,1/H826)</f>
        <v>171.92342752962625</v>
      </c>
      <c r="P826" s="14">
        <f>PRODUCT(H826-J826,100,1/J826)</f>
        <v>1814.9625935162094</v>
      </c>
      <c r="Q826" s="14"/>
    </row>
    <row r="827" spans="1:17" s="3" customFormat="1">
      <c r="A827" s="56" t="s">
        <v>2621</v>
      </c>
      <c r="B827" s="60" t="s">
        <v>492</v>
      </c>
      <c r="C827" s="61" t="s">
        <v>493</v>
      </c>
      <c r="D827" s="57">
        <v>2352</v>
      </c>
      <c r="E827" s="14">
        <f t="shared" si="183"/>
        <v>4.6952980548045524E-5</v>
      </c>
      <c r="F827" s="23"/>
      <c r="G827" s="26"/>
      <c r="H827" s="23"/>
      <c r="I827" s="26"/>
      <c r="J827" s="22"/>
      <c r="K827" s="25"/>
      <c r="L827" s="22"/>
      <c r="M827" s="25"/>
      <c r="N827" s="14"/>
      <c r="O827" s="14"/>
      <c r="P827" s="14"/>
      <c r="Q827" s="14"/>
    </row>
    <row r="828" spans="1:17" s="3" customFormat="1" ht="27">
      <c r="A828" s="56" t="s">
        <v>2622</v>
      </c>
      <c r="B828" s="17" t="s">
        <v>2623</v>
      </c>
      <c r="C828" s="18" t="s">
        <v>2624</v>
      </c>
      <c r="D828" s="57">
        <v>2333</v>
      </c>
      <c r="E828" s="14">
        <f t="shared" si="183"/>
        <v>4.6573683511305358E-5</v>
      </c>
      <c r="F828" s="13">
        <v>464</v>
      </c>
      <c r="G828" s="14">
        <f t="shared" ref="G828:G835" si="202">PRODUCT(F828,100,1/3742875453)</f>
        <v>1.2396885919035681E-5</v>
      </c>
      <c r="H828" s="13">
        <v>920</v>
      </c>
      <c r="I828" s="14">
        <f t="shared" ref="I828:I835" si="203">PRODUCT(H828,100,1/4061275531)</f>
        <v>2.2652981630465003E-5</v>
      </c>
      <c r="J828" s="15">
        <v>1737</v>
      </c>
      <c r="K828" s="16">
        <f t="shared" ref="K828:K835" si="204">PRODUCT(J828,100,1/3598828838)</f>
        <v>4.8265701932223988E-5</v>
      </c>
      <c r="L828" s="30"/>
      <c r="M828" s="16"/>
      <c r="N828" s="14">
        <f>PRODUCT(D828-F828,100,1/F828)</f>
        <v>402.80172413793105</v>
      </c>
      <c r="O828" s="14">
        <f>PRODUCT(F828-H828,100,1/H828)</f>
        <v>-49.565217391304351</v>
      </c>
      <c r="P828" s="14">
        <f t="shared" ref="P828:P835" si="205">PRODUCT(H828-J828,100,1/J828)</f>
        <v>-47.035118019573979</v>
      </c>
      <c r="Q828" s="14"/>
    </row>
    <row r="829" spans="1:17" s="3" customFormat="1" ht="40.5">
      <c r="A829" s="56" t="s">
        <v>2625</v>
      </c>
      <c r="B829" s="17" t="s">
        <v>2626</v>
      </c>
      <c r="C829" s="18" t="s">
        <v>2627</v>
      </c>
      <c r="D829" s="57">
        <v>2285</v>
      </c>
      <c r="E829" s="14">
        <f t="shared" si="183"/>
        <v>4.5615459418488105E-5</v>
      </c>
      <c r="F829" s="13">
        <v>2784</v>
      </c>
      <c r="G829" s="14">
        <f t="shared" si="202"/>
        <v>7.4381315514214085E-5</v>
      </c>
      <c r="H829" s="13">
        <v>5428</v>
      </c>
      <c r="I829" s="14">
        <f t="shared" si="203"/>
        <v>1.3365259161974351E-4</v>
      </c>
      <c r="J829" s="15">
        <v>21853</v>
      </c>
      <c r="K829" s="16">
        <f t="shared" si="204"/>
        <v>6.0722532200626993E-4</v>
      </c>
      <c r="L829" s="15">
        <v>3345</v>
      </c>
      <c r="M829" s="16">
        <f>PRODUCT(L829,100,1/2713405628)</f>
        <v>1.23276813664809E-4</v>
      </c>
      <c r="N829" s="14">
        <f>PRODUCT(D829-F829,100,1/F829)</f>
        <v>-17.923850574712642</v>
      </c>
      <c r="O829" s="14">
        <f>PRODUCT(F829-H829,100,1/H829)</f>
        <v>-48.710390567428149</v>
      </c>
      <c r="P829" s="14">
        <f t="shared" si="205"/>
        <v>-75.161305083970163</v>
      </c>
      <c r="Q829" s="14">
        <f>PRODUCT(J829-L829,100,1/L829)</f>
        <v>553.30343796711509</v>
      </c>
    </row>
    <row r="830" spans="1:17" s="3" customFormat="1" ht="27">
      <c r="A830" s="56" t="s">
        <v>2628</v>
      </c>
      <c r="B830" s="59" t="s">
        <v>2629</v>
      </c>
      <c r="C830" s="32" t="s">
        <v>2630</v>
      </c>
      <c r="D830" s="57">
        <v>2211</v>
      </c>
      <c r="E830" s="14">
        <f t="shared" si="183"/>
        <v>4.4138197275394835E-5</v>
      </c>
      <c r="F830" s="23"/>
      <c r="G830" s="26">
        <f t="shared" si="202"/>
        <v>2.6717426549645864E-8</v>
      </c>
      <c r="H830" s="23">
        <v>357</v>
      </c>
      <c r="I830" s="26">
        <f t="shared" si="203"/>
        <v>8.790341784865225E-6</v>
      </c>
      <c r="J830" s="22">
        <v>2120</v>
      </c>
      <c r="K830" s="25">
        <f t="shared" si="204"/>
        <v>5.8908053020330943E-5</v>
      </c>
      <c r="L830" s="22"/>
      <c r="M830" s="25"/>
      <c r="N830" s="14"/>
      <c r="O830" s="14">
        <f>PRODUCT(F830-H830,100,1/H830)</f>
        <v>-100</v>
      </c>
      <c r="P830" s="14">
        <f t="shared" si="205"/>
        <v>-83.160377358490564</v>
      </c>
      <c r="Q830" s="14"/>
    </row>
    <row r="831" spans="1:17" s="3" customFormat="1" ht="40.5">
      <c r="A831" s="56" t="s">
        <v>2631</v>
      </c>
      <c r="B831" s="17" t="s">
        <v>2632</v>
      </c>
      <c r="C831" s="18" t="s">
        <v>2633</v>
      </c>
      <c r="D831" s="57">
        <v>2134</v>
      </c>
      <c r="E831" s="14">
        <f t="shared" si="183"/>
        <v>4.2601046126500488E-5</v>
      </c>
      <c r="F831" s="13">
        <v>39659</v>
      </c>
      <c r="G831" s="14">
        <f t="shared" si="202"/>
        <v>1.0595864195324053E-3</v>
      </c>
      <c r="H831" s="13">
        <v>482422</v>
      </c>
      <c r="I831" s="14">
        <f t="shared" si="203"/>
        <v>1.1878583374056726E-2</v>
      </c>
      <c r="J831" s="15">
        <v>19266</v>
      </c>
      <c r="K831" s="16">
        <f t="shared" si="204"/>
        <v>5.3534082523098872E-4</v>
      </c>
      <c r="L831" s="15">
        <v>596</v>
      </c>
      <c r="M831" s="16">
        <f>PRODUCT(L831,100,1/2713405628)</f>
        <v>2.1965016724731287E-5</v>
      </c>
      <c r="N831" s="14">
        <f>PRODUCT(D831-F831,100,1/F831)</f>
        <v>-94.619128066769207</v>
      </c>
      <c r="O831" s="14">
        <f>PRODUCT(F831-H831,100,1/H831)</f>
        <v>-91.779189174623042</v>
      </c>
      <c r="P831" s="14">
        <f t="shared" si="205"/>
        <v>2404.0070590677878</v>
      </c>
      <c r="Q831" s="14">
        <f>PRODUCT(J831-L831,100,1/L831)</f>
        <v>3132.5503355704695</v>
      </c>
    </row>
    <row r="832" spans="1:17" s="3" customFormat="1" ht="27">
      <c r="A832" s="56" t="s">
        <v>2634</v>
      </c>
      <c r="B832" s="17" t="s">
        <v>835</v>
      </c>
      <c r="C832" s="18" t="s">
        <v>836</v>
      </c>
      <c r="D832" s="57">
        <v>2046</v>
      </c>
      <c r="E832" s="14">
        <f t="shared" si="183"/>
        <v>4.0844301956335516E-5</v>
      </c>
      <c r="F832" s="13">
        <v>594</v>
      </c>
      <c r="G832" s="14">
        <f t="shared" si="202"/>
        <v>1.5870151370489645E-5</v>
      </c>
      <c r="H832" s="13"/>
      <c r="I832" s="14">
        <f t="shared" si="203"/>
        <v>2.4622806120070655E-8</v>
      </c>
      <c r="J832" s="15">
        <v>60927</v>
      </c>
      <c r="K832" s="16">
        <f t="shared" si="204"/>
        <v>1.692967427532879E-3</v>
      </c>
      <c r="L832" s="30"/>
      <c r="M832" s="16"/>
      <c r="N832" s="14">
        <f>PRODUCT(D832-F832,100,1/F832)</f>
        <v>244.44444444444443</v>
      </c>
      <c r="O832" s="14"/>
      <c r="P832" s="14">
        <f t="shared" si="205"/>
        <v>-100</v>
      </c>
      <c r="Q832" s="14"/>
    </row>
    <row r="833" spans="1:17" s="3" customFormat="1" ht="40.5">
      <c r="A833" s="56" t="s">
        <v>2635</v>
      </c>
      <c r="B833" s="59" t="s">
        <v>2636</v>
      </c>
      <c r="C833" s="32" t="s">
        <v>2637</v>
      </c>
      <c r="D833" s="57">
        <v>1959</v>
      </c>
      <c r="E833" s="14">
        <f t="shared" si="183"/>
        <v>3.9107520788104241E-5</v>
      </c>
      <c r="F833" s="23"/>
      <c r="G833" s="26">
        <f t="shared" si="202"/>
        <v>2.6717426549645864E-8</v>
      </c>
      <c r="H833" s="23"/>
      <c r="I833" s="26">
        <f t="shared" si="203"/>
        <v>2.4622806120070655E-8</v>
      </c>
      <c r="J833" s="22">
        <v>365</v>
      </c>
      <c r="K833" s="25">
        <f t="shared" si="204"/>
        <v>1.0142188373783395E-5</v>
      </c>
      <c r="L833" s="27"/>
      <c r="M833" s="25"/>
      <c r="N833" s="14"/>
      <c r="O833" s="14"/>
      <c r="P833" s="14">
        <f t="shared" si="205"/>
        <v>-100</v>
      </c>
      <c r="Q833" s="14"/>
    </row>
    <row r="834" spans="1:17" s="3" customFormat="1" ht="40.5">
      <c r="A834" s="56" t="s">
        <v>2638</v>
      </c>
      <c r="B834" s="59" t="s">
        <v>2639</v>
      </c>
      <c r="C834" s="32" t="s">
        <v>2640</v>
      </c>
      <c r="D834" s="57">
        <v>1875</v>
      </c>
      <c r="E834" s="14">
        <f t="shared" si="183"/>
        <v>3.7430628625674043E-5</v>
      </c>
      <c r="F834" s="23"/>
      <c r="G834" s="26">
        <f t="shared" si="202"/>
        <v>2.6717426549645864E-8</v>
      </c>
      <c r="H834" s="23"/>
      <c r="I834" s="26">
        <f t="shared" si="203"/>
        <v>2.4622806120070655E-8</v>
      </c>
      <c r="J834" s="22">
        <v>2502</v>
      </c>
      <c r="K834" s="25">
        <f t="shared" si="204"/>
        <v>6.9522617290975486E-5</v>
      </c>
      <c r="L834" s="27"/>
      <c r="M834" s="25"/>
      <c r="N834" s="14"/>
      <c r="O834" s="14"/>
      <c r="P834" s="14">
        <f t="shared" si="205"/>
        <v>-100</v>
      </c>
      <c r="Q834" s="14"/>
    </row>
    <row r="835" spans="1:17" s="3" customFormat="1">
      <c r="A835" s="56" t="s">
        <v>2641</v>
      </c>
      <c r="B835" s="17" t="s">
        <v>1107</v>
      </c>
      <c r="C835" s="18" t="s">
        <v>1108</v>
      </c>
      <c r="D835" s="57">
        <v>1859</v>
      </c>
      <c r="E835" s="14">
        <f t="shared" si="183"/>
        <v>3.7111220594734961E-5</v>
      </c>
      <c r="F835" s="13">
        <v>2966</v>
      </c>
      <c r="G835" s="14">
        <f t="shared" si="202"/>
        <v>7.9243887146249637E-5</v>
      </c>
      <c r="H835" s="13"/>
      <c r="I835" s="14">
        <f t="shared" si="203"/>
        <v>2.4622806120070655E-8</v>
      </c>
      <c r="J835" s="15">
        <v>2933</v>
      </c>
      <c r="K835" s="16">
        <f t="shared" si="204"/>
        <v>8.149873561727861E-5</v>
      </c>
      <c r="L835" s="15"/>
      <c r="M835" s="16"/>
      <c r="N835" s="14">
        <f>PRODUCT(D835-F835,100,1/F835)</f>
        <v>-37.322993931220502</v>
      </c>
      <c r="O835" s="14"/>
      <c r="P835" s="14">
        <f t="shared" si="205"/>
        <v>-100</v>
      </c>
      <c r="Q835" s="14"/>
    </row>
    <row r="836" spans="1:17" s="3" customFormat="1">
      <c r="A836" s="56" t="s">
        <v>2642</v>
      </c>
      <c r="B836" s="60" t="s">
        <v>2643</v>
      </c>
      <c r="C836" s="61" t="s">
        <v>2644</v>
      </c>
      <c r="D836" s="57">
        <v>1859</v>
      </c>
      <c r="E836" s="14">
        <f t="shared" si="183"/>
        <v>3.7111220594734961E-5</v>
      </c>
      <c r="F836" s="13"/>
      <c r="G836" s="14"/>
      <c r="H836" s="13"/>
      <c r="I836" s="14"/>
      <c r="J836" s="15"/>
      <c r="K836" s="16"/>
      <c r="L836" s="15"/>
      <c r="M836" s="16"/>
      <c r="N836" s="14"/>
      <c r="O836" s="14"/>
      <c r="P836" s="14"/>
      <c r="Q836" s="14"/>
    </row>
    <row r="837" spans="1:17" s="3" customFormat="1" ht="40.5">
      <c r="A837" s="56" t="s">
        <v>2645</v>
      </c>
      <c r="B837" s="17" t="s">
        <v>2646</v>
      </c>
      <c r="C837" s="18" t="s">
        <v>2647</v>
      </c>
      <c r="D837" s="57">
        <v>1850</v>
      </c>
      <c r="E837" s="14">
        <f t="shared" si="183"/>
        <v>3.6931553577331723E-5</v>
      </c>
      <c r="F837" s="13">
        <v>13574</v>
      </c>
      <c r="G837" s="14">
        <f t="shared" ref="G837:G842" si="206">PRODUCT(F837,100,1/3742875453)</f>
        <v>3.6266234798489299E-4</v>
      </c>
      <c r="H837" s="13">
        <v>22908</v>
      </c>
      <c r="I837" s="14">
        <f t="shared" ref="I837:I842" si="207">PRODUCT(H837,100,1/4061275531)</f>
        <v>5.640592425985786E-4</v>
      </c>
      <c r="J837" s="15">
        <v>309</v>
      </c>
      <c r="K837" s="16">
        <f t="shared" ref="K837:K842" si="208">PRODUCT(J837,100,1/3598828838)</f>
        <v>8.5861265958878598E-6</v>
      </c>
      <c r="L837" s="15">
        <v>21782</v>
      </c>
      <c r="M837" s="16">
        <f>PRODUCT(L837,100,1/2713405628)</f>
        <v>8.0275502399009544E-4</v>
      </c>
      <c r="N837" s="14">
        <f t="shared" ref="N837:N842" si="209">PRODUCT(D837-F837,100,1/F837)</f>
        <v>-86.371003388831582</v>
      </c>
      <c r="O837" s="14">
        <f t="shared" ref="O837:O842" si="210">PRODUCT(F837-H837,100,1/H837)</f>
        <v>-40.745591059891737</v>
      </c>
      <c r="P837" s="14">
        <f t="shared" ref="P837:P842" si="211">PRODUCT(H837-J837,100,1/J837)</f>
        <v>7313.5922330097092</v>
      </c>
      <c r="Q837" s="14">
        <f>PRODUCT(J837-L837,100,1/L837)</f>
        <v>-98.581397484161229</v>
      </c>
    </row>
    <row r="838" spans="1:17" s="3" customFormat="1" ht="27">
      <c r="A838" s="56" t="s">
        <v>2648</v>
      </c>
      <c r="B838" s="17" t="s">
        <v>232</v>
      </c>
      <c r="C838" s="18" t="s">
        <v>233</v>
      </c>
      <c r="D838" s="57">
        <v>1795</v>
      </c>
      <c r="E838" s="14">
        <f t="shared" si="183"/>
        <v>3.5833588470978619E-5</v>
      </c>
      <c r="F838" s="13">
        <v>339</v>
      </c>
      <c r="G838" s="14">
        <f t="shared" si="206"/>
        <v>9.0572076003299489E-6</v>
      </c>
      <c r="H838" s="13">
        <v>201</v>
      </c>
      <c r="I838" s="14">
        <f t="shared" si="207"/>
        <v>4.9491840301342021E-6</v>
      </c>
      <c r="J838" s="15">
        <v>16986</v>
      </c>
      <c r="K838" s="16">
        <f t="shared" si="208"/>
        <v>4.7198688141667048E-4</v>
      </c>
      <c r="L838" s="30"/>
      <c r="M838" s="16"/>
      <c r="N838" s="14">
        <f t="shared" si="209"/>
        <v>429.49852507374629</v>
      </c>
      <c r="O838" s="14">
        <f t="shared" si="210"/>
        <v>68.656716417910445</v>
      </c>
      <c r="P838" s="14">
        <f t="shared" si="211"/>
        <v>-98.816672553867889</v>
      </c>
      <c r="Q838" s="14"/>
    </row>
    <row r="839" spans="1:17" s="3" customFormat="1" ht="27">
      <c r="A839" s="56" t="s">
        <v>2649</v>
      </c>
      <c r="B839" s="17" t="s">
        <v>2650</v>
      </c>
      <c r="C839" s="18" t="s">
        <v>2651</v>
      </c>
      <c r="D839" s="57">
        <v>1789</v>
      </c>
      <c r="E839" s="14">
        <f t="shared" ref="E839:E892" si="212">PRODUCT(D839,100,1/5009266659)</f>
        <v>3.5713810459376465E-5</v>
      </c>
      <c r="F839" s="13">
        <v>153160</v>
      </c>
      <c r="G839" s="14">
        <f t="shared" si="206"/>
        <v>4.0920410503437607E-3</v>
      </c>
      <c r="H839" s="13">
        <v>80434</v>
      </c>
      <c r="I839" s="14">
        <f t="shared" si="207"/>
        <v>1.9805107874617633E-3</v>
      </c>
      <c r="J839" s="15">
        <v>69745</v>
      </c>
      <c r="K839" s="16">
        <f t="shared" si="208"/>
        <v>1.9379915839165009E-3</v>
      </c>
      <c r="L839" s="15">
        <v>72419</v>
      </c>
      <c r="M839" s="16">
        <f>PRODUCT(L839,100,1/2713405628)</f>
        <v>2.6689338023293879E-3</v>
      </c>
      <c r="N839" s="14">
        <f t="shared" si="209"/>
        <v>-98.831940454426743</v>
      </c>
      <c r="O839" s="14">
        <f t="shared" si="210"/>
        <v>90.416987840962776</v>
      </c>
      <c r="P839" s="14">
        <f t="shared" si="211"/>
        <v>15.325829808588429</v>
      </c>
      <c r="Q839" s="14">
        <f>PRODUCT(J839-L839,100,1/L839)</f>
        <v>-3.6924011654400091</v>
      </c>
    </row>
    <row r="840" spans="1:17" s="3" customFormat="1">
      <c r="A840" s="56" t="s">
        <v>2652</v>
      </c>
      <c r="B840" s="17" t="s">
        <v>46</v>
      </c>
      <c r="C840" s="18" t="s">
        <v>47</v>
      </c>
      <c r="D840" s="57">
        <v>1746</v>
      </c>
      <c r="E840" s="14">
        <f t="shared" si="212"/>
        <v>3.4855401376227669E-5</v>
      </c>
      <c r="F840" s="13">
        <v>6225</v>
      </c>
      <c r="G840" s="14">
        <f t="shared" si="206"/>
        <v>1.6631598027154552E-4</v>
      </c>
      <c r="H840" s="13">
        <v>183</v>
      </c>
      <c r="I840" s="14">
        <f t="shared" si="207"/>
        <v>4.5059735199729299E-6</v>
      </c>
      <c r="J840" s="15">
        <v>121</v>
      </c>
      <c r="K840" s="16">
        <f t="shared" si="208"/>
        <v>3.3622049129528513E-6</v>
      </c>
      <c r="L840" s="15">
        <v>3461</v>
      </c>
      <c r="M840" s="16">
        <f>PRODUCT(L840,100,1/2713405628)</f>
        <v>1.2755188403405199E-4</v>
      </c>
      <c r="N840" s="14">
        <f t="shared" si="209"/>
        <v>-71.951807228915669</v>
      </c>
      <c r="O840" s="14">
        <f t="shared" si="210"/>
        <v>3301.6393442622953</v>
      </c>
      <c r="P840" s="14">
        <f t="shared" si="211"/>
        <v>51.239669421487605</v>
      </c>
      <c r="Q840" s="14">
        <f>PRODUCT(J840-L840,100,1/L840)</f>
        <v>-96.50390060676105</v>
      </c>
    </row>
    <row r="841" spans="1:17" s="3" customFormat="1" ht="54">
      <c r="A841" s="56" t="s">
        <v>2653</v>
      </c>
      <c r="B841" s="17" t="s">
        <v>2654</v>
      </c>
      <c r="C841" s="18" t="s">
        <v>2655</v>
      </c>
      <c r="D841" s="57">
        <v>1608</v>
      </c>
      <c r="E841" s="14">
        <f t="shared" si="212"/>
        <v>3.2100507109378064E-5</v>
      </c>
      <c r="F841" s="13">
        <v>7327</v>
      </c>
      <c r="G841" s="14">
        <f t="shared" si="206"/>
        <v>1.9575858432925526E-4</v>
      </c>
      <c r="H841" s="13">
        <v>6247</v>
      </c>
      <c r="I841" s="14">
        <f t="shared" si="207"/>
        <v>1.5381866983208139E-4</v>
      </c>
      <c r="J841" s="15">
        <v>857</v>
      </c>
      <c r="K841" s="16">
        <f t="shared" si="208"/>
        <v>2.381330256529416E-5</v>
      </c>
      <c r="L841" s="15">
        <v>1745</v>
      </c>
      <c r="M841" s="16">
        <f>PRODUCT(L841,100,1/2713405628)</f>
        <v>6.4310325813181365E-5</v>
      </c>
      <c r="N841" s="14">
        <f t="shared" si="209"/>
        <v>-78.053773713661812</v>
      </c>
      <c r="O841" s="14">
        <f t="shared" si="210"/>
        <v>17.28829838322395</v>
      </c>
      <c r="P841" s="14">
        <f t="shared" si="211"/>
        <v>628.93815635939313</v>
      </c>
      <c r="Q841" s="14">
        <f>PRODUCT(J841-L841,100,1/L841)</f>
        <v>-50.888252148997132</v>
      </c>
    </row>
    <row r="842" spans="1:17" s="3" customFormat="1" ht="54">
      <c r="A842" s="56" t="s">
        <v>2656</v>
      </c>
      <c r="B842" s="17" t="s">
        <v>2657</v>
      </c>
      <c r="C842" s="18" t="s">
        <v>2658</v>
      </c>
      <c r="D842" s="57">
        <v>1538</v>
      </c>
      <c r="E842" s="14">
        <f t="shared" si="212"/>
        <v>3.0703096974019561E-5</v>
      </c>
      <c r="F842" s="13">
        <v>806</v>
      </c>
      <c r="G842" s="14">
        <f t="shared" si="206"/>
        <v>2.1534245799014566E-5</v>
      </c>
      <c r="H842" s="13">
        <v>11292</v>
      </c>
      <c r="I842" s="14">
        <f t="shared" si="207"/>
        <v>2.7804072670783785E-4</v>
      </c>
      <c r="J842" s="15">
        <v>3778</v>
      </c>
      <c r="K842" s="16">
        <f t="shared" si="208"/>
        <v>1.0497859637302373E-4</v>
      </c>
      <c r="L842" s="15"/>
      <c r="M842" s="16"/>
      <c r="N842" s="14">
        <f t="shared" si="209"/>
        <v>90.818858560794041</v>
      </c>
      <c r="O842" s="14">
        <f t="shared" si="210"/>
        <v>-92.862203329791001</v>
      </c>
      <c r="P842" s="14">
        <f t="shared" si="211"/>
        <v>198.88830068819482</v>
      </c>
      <c r="Q842" s="14"/>
    </row>
    <row r="843" spans="1:17" s="3" customFormat="1">
      <c r="A843" s="56" t="s">
        <v>2659</v>
      </c>
      <c r="B843" s="60" t="s">
        <v>2660</v>
      </c>
      <c r="C843" s="61" t="s">
        <v>2661</v>
      </c>
      <c r="D843" s="57">
        <v>1490</v>
      </c>
      <c r="E843" s="14">
        <f t="shared" si="212"/>
        <v>2.9744872881202308E-5</v>
      </c>
      <c r="F843" s="13"/>
      <c r="G843" s="14"/>
      <c r="H843" s="13"/>
      <c r="I843" s="14"/>
      <c r="J843" s="15"/>
      <c r="K843" s="16"/>
      <c r="L843" s="15"/>
      <c r="M843" s="16"/>
      <c r="N843" s="14"/>
      <c r="O843" s="14"/>
      <c r="P843" s="14"/>
      <c r="Q843" s="14"/>
    </row>
    <row r="844" spans="1:17" s="3" customFormat="1">
      <c r="A844" s="56" t="s">
        <v>2662</v>
      </c>
      <c r="B844" s="60" t="s">
        <v>2663</v>
      </c>
      <c r="C844" s="61" t="s">
        <v>2664</v>
      </c>
      <c r="D844" s="57">
        <v>1423</v>
      </c>
      <c r="E844" s="14">
        <f t="shared" si="212"/>
        <v>2.8407351751644889E-5</v>
      </c>
      <c r="F844" s="13"/>
      <c r="G844" s="14"/>
      <c r="H844" s="13"/>
      <c r="I844" s="14"/>
      <c r="J844" s="15"/>
      <c r="K844" s="16"/>
      <c r="L844" s="15"/>
      <c r="M844" s="16"/>
      <c r="N844" s="14"/>
      <c r="O844" s="14"/>
      <c r="P844" s="14"/>
      <c r="Q844" s="14"/>
    </row>
    <row r="845" spans="1:17" s="3" customFormat="1" ht="27">
      <c r="A845" s="56" t="s">
        <v>2665</v>
      </c>
      <c r="B845" s="59" t="s">
        <v>2666</v>
      </c>
      <c r="C845" s="32" t="s">
        <v>2667</v>
      </c>
      <c r="D845" s="57">
        <v>1400</v>
      </c>
      <c r="E845" s="14">
        <f t="shared" si="212"/>
        <v>2.7948202707169956E-5</v>
      </c>
      <c r="F845" s="23"/>
      <c r="G845" s="26">
        <f>PRODUCT(F845,100,1/3742875453)</f>
        <v>2.6717426549645864E-8</v>
      </c>
      <c r="H845" s="23">
        <v>2160</v>
      </c>
      <c r="I845" s="26">
        <f>PRODUCT(H845,100,1/4061275531)</f>
        <v>5.318526121935262E-5</v>
      </c>
      <c r="J845" s="22">
        <v>551</v>
      </c>
      <c r="K845" s="25">
        <f>PRODUCT(J845,100,1/3598828838)</f>
        <v>1.5310536421793562E-5</v>
      </c>
      <c r="L845" s="22">
        <v>2636</v>
      </c>
      <c r="M845" s="25">
        <f>PRODUCT(L845,100,1/2713405628)</f>
        <v>9.7147288735556497E-5</v>
      </c>
      <c r="N845" s="14"/>
      <c r="O845" s="14">
        <f>PRODUCT(F845-H845,100,1/H845)</f>
        <v>-100</v>
      </c>
      <c r="P845" s="14">
        <f>PRODUCT(H845-J845,100,1/J845)</f>
        <v>292.01451905626135</v>
      </c>
      <c r="Q845" s="14">
        <f>PRODUCT(J845-L845,100,1/L845)</f>
        <v>-79.09711684370258</v>
      </c>
    </row>
    <row r="846" spans="1:17" s="3" customFormat="1" ht="54">
      <c r="A846" s="56" t="s">
        <v>2668</v>
      </c>
      <c r="B846" s="58" t="s">
        <v>2669</v>
      </c>
      <c r="C846" s="12" t="s">
        <v>2670</v>
      </c>
      <c r="D846" s="57">
        <v>1382</v>
      </c>
      <c r="E846" s="14">
        <f t="shared" si="212"/>
        <v>2.7588868672363483E-5</v>
      </c>
      <c r="F846" s="13">
        <v>4944</v>
      </c>
      <c r="G846" s="14">
        <f>PRODUCT(F846,100,1/3742875453)</f>
        <v>1.3209095686144917E-4</v>
      </c>
      <c r="H846" s="13">
        <v>5970</v>
      </c>
      <c r="I846" s="14">
        <f>PRODUCT(H846,100,1/4061275531)</f>
        <v>1.4699815253682181E-4</v>
      </c>
      <c r="J846" s="15"/>
      <c r="K846" s="16">
        <f>PRODUCT(J846,100,1/3598828838)</f>
        <v>2.7786817462420257E-8</v>
      </c>
      <c r="L846" s="15"/>
      <c r="M846" s="16"/>
      <c r="N846" s="14">
        <f>PRODUCT(D846-F846,100,1/F846)</f>
        <v>-72.046925566343049</v>
      </c>
      <c r="O846" s="14">
        <f>PRODUCT(F846-H846,100,1/H846)</f>
        <v>-17.185929648241206</v>
      </c>
      <c r="P846" s="14"/>
      <c r="Q846" s="14"/>
    </row>
    <row r="847" spans="1:17" s="3" customFormat="1">
      <c r="A847" s="56" t="s">
        <v>2671</v>
      </c>
      <c r="B847" s="60" t="s">
        <v>2672</v>
      </c>
      <c r="C847" s="61" t="s">
        <v>2673</v>
      </c>
      <c r="D847" s="57">
        <v>1369</v>
      </c>
      <c r="E847" s="14">
        <f t="shared" si="212"/>
        <v>2.7329349647225478E-5</v>
      </c>
      <c r="F847" s="13"/>
      <c r="G847" s="14"/>
      <c r="H847" s="13"/>
      <c r="I847" s="14"/>
      <c r="J847" s="15"/>
      <c r="K847" s="16"/>
      <c r="L847" s="15"/>
      <c r="M847" s="16"/>
      <c r="N847" s="14"/>
      <c r="O847" s="14"/>
      <c r="P847" s="14"/>
      <c r="Q847" s="14"/>
    </row>
    <row r="848" spans="1:17" s="3" customFormat="1" ht="54">
      <c r="A848" s="56" t="s">
        <v>2674</v>
      </c>
      <c r="B848" s="59" t="s">
        <v>2675</v>
      </c>
      <c r="C848" s="32" t="s">
        <v>2676</v>
      </c>
      <c r="D848" s="57">
        <v>1268</v>
      </c>
      <c r="E848" s="14">
        <f t="shared" si="212"/>
        <v>2.5313086451922501E-5</v>
      </c>
      <c r="F848" s="23"/>
      <c r="G848" s="26">
        <f>PRODUCT(F848,100,1/3742875453)</f>
        <v>2.6717426549645864E-8</v>
      </c>
      <c r="H848" s="23">
        <v>1821</v>
      </c>
      <c r="I848" s="26">
        <f>PRODUCT(H848,100,1/4061275531)</f>
        <v>4.4838129944648662E-5</v>
      </c>
      <c r="J848" s="22">
        <v>1694</v>
      </c>
      <c r="K848" s="25">
        <f>PRODUCT(J848,100,1/3598828838)</f>
        <v>4.7070868781339914E-5</v>
      </c>
      <c r="L848" s="27"/>
      <c r="M848" s="25"/>
      <c r="N848" s="14"/>
      <c r="O848" s="14">
        <f>PRODUCT(F848-H848,100,1/H848)</f>
        <v>-100</v>
      </c>
      <c r="P848" s="14">
        <f>PRODUCT(H848-J848,100,1/J848)</f>
        <v>7.4970484061393146</v>
      </c>
      <c r="Q848" s="14"/>
    </row>
    <row r="849" spans="1:17" s="3" customFormat="1">
      <c r="A849" s="56" t="s">
        <v>2677</v>
      </c>
      <c r="B849" s="60" t="s">
        <v>2678</v>
      </c>
      <c r="C849" s="61" t="s">
        <v>2679</v>
      </c>
      <c r="D849" s="57">
        <v>1216</v>
      </c>
      <c r="E849" s="14">
        <f t="shared" si="212"/>
        <v>2.4275010351370474E-5</v>
      </c>
      <c r="F849" s="23"/>
      <c r="G849" s="26"/>
      <c r="H849" s="23"/>
      <c r="I849" s="26"/>
      <c r="J849" s="22"/>
      <c r="K849" s="25"/>
      <c r="L849" s="27"/>
      <c r="M849" s="25"/>
      <c r="N849" s="14"/>
      <c r="O849" s="14"/>
      <c r="P849" s="14"/>
      <c r="Q849" s="14"/>
    </row>
    <row r="850" spans="1:17" s="3" customFormat="1">
      <c r="A850" s="56" t="s">
        <v>2680</v>
      </c>
      <c r="B850" s="60" t="s">
        <v>2681</v>
      </c>
      <c r="C850" s="61" t="s">
        <v>2682</v>
      </c>
      <c r="D850" s="57">
        <v>1201</v>
      </c>
      <c r="E850" s="14">
        <f t="shared" si="212"/>
        <v>2.3975565322365082E-5</v>
      </c>
      <c r="F850" s="13"/>
      <c r="G850" s="14"/>
      <c r="H850" s="13"/>
      <c r="I850" s="14"/>
      <c r="J850" s="15"/>
      <c r="K850" s="16"/>
      <c r="L850" s="15"/>
      <c r="M850" s="16"/>
      <c r="N850" s="14"/>
      <c r="O850" s="14"/>
      <c r="P850" s="14"/>
      <c r="Q850" s="14"/>
    </row>
    <row r="851" spans="1:17" s="3" customFormat="1">
      <c r="A851" s="56" t="s">
        <v>2683</v>
      </c>
      <c r="B851" s="60" t="s">
        <v>2684</v>
      </c>
      <c r="C851" s="61" t="s">
        <v>2685</v>
      </c>
      <c r="D851" s="57">
        <v>1179</v>
      </c>
      <c r="E851" s="14">
        <f t="shared" si="212"/>
        <v>2.3536379279823839E-5</v>
      </c>
      <c r="F851" s="13"/>
      <c r="G851" s="14"/>
      <c r="H851" s="13"/>
      <c r="I851" s="14"/>
      <c r="J851" s="15"/>
      <c r="K851" s="16"/>
      <c r="L851" s="15"/>
      <c r="M851" s="16"/>
      <c r="N851" s="14"/>
      <c r="O851" s="14"/>
      <c r="P851" s="14"/>
      <c r="Q851" s="14"/>
    </row>
    <row r="852" spans="1:17" s="3" customFormat="1" ht="54">
      <c r="A852" s="56" t="s">
        <v>2686</v>
      </c>
      <c r="B852" s="17" t="s">
        <v>2687</v>
      </c>
      <c r="C852" s="18" t="s">
        <v>2688</v>
      </c>
      <c r="D852" s="57">
        <v>1151</v>
      </c>
      <c r="E852" s="14">
        <f t="shared" si="212"/>
        <v>2.2977415225680442E-5</v>
      </c>
      <c r="F852" s="13">
        <v>2340</v>
      </c>
      <c r="G852" s="14">
        <f>PRODUCT(F852,100,1/3742875453)</f>
        <v>6.2518778126171326E-5</v>
      </c>
      <c r="H852" s="13">
        <v>163</v>
      </c>
      <c r="I852" s="14">
        <f>PRODUCT(H852,100,1/4061275531)</f>
        <v>4.0135173975715169E-6</v>
      </c>
      <c r="J852" s="15">
        <v>1289</v>
      </c>
      <c r="K852" s="16">
        <f>PRODUCT(J852,100,1/3598828838)</f>
        <v>3.5817207709059709E-5</v>
      </c>
      <c r="L852" s="15">
        <v>1569</v>
      </c>
      <c r="M852" s="16">
        <f>PRODUCT(L852,100,1/2713405628)</f>
        <v>5.7824012149502332E-5</v>
      </c>
      <c r="N852" s="14">
        <f>PRODUCT(D852-F852,100,1/F852)</f>
        <v>-50.811965811965813</v>
      </c>
      <c r="O852" s="14">
        <f>PRODUCT(F852-H852,100,1/H852)</f>
        <v>1335.5828220858896</v>
      </c>
      <c r="P852" s="14">
        <f>PRODUCT(H852-J852,100,1/J852)</f>
        <v>-87.354538401861902</v>
      </c>
      <c r="Q852" s="14">
        <f>PRODUCT(J852-L852,100,1/L852)</f>
        <v>-17.84576163161249</v>
      </c>
    </row>
    <row r="853" spans="1:17" s="3" customFormat="1" ht="40.5">
      <c r="A853" s="56" t="s">
        <v>2689</v>
      </c>
      <c r="B853" s="17" t="s">
        <v>2690</v>
      </c>
      <c r="C853" s="18" t="s">
        <v>2691</v>
      </c>
      <c r="D853" s="57">
        <v>1149</v>
      </c>
      <c r="E853" s="14">
        <f t="shared" si="212"/>
        <v>2.2937489221813055E-5</v>
      </c>
      <c r="F853" s="13">
        <v>313</v>
      </c>
      <c r="G853" s="14">
        <f>PRODUCT(F853,100,1/3742875453)</f>
        <v>8.3625545100391555E-6</v>
      </c>
      <c r="H853" s="13">
        <v>8460</v>
      </c>
      <c r="I853" s="14">
        <f>PRODUCT(H853,100,1/4061275531)</f>
        <v>2.0830893977579775E-4</v>
      </c>
      <c r="J853" s="15">
        <v>6838</v>
      </c>
      <c r="K853" s="16">
        <f>PRODUCT(J853,100,1/3598828838)</f>
        <v>1.9000625780802972E-4</v>
      </c>
      <c r="L853" s="15">
        <v>2138</v>
      </c>
      <c r="M853" s="16">
        <f>PRODUCT(L853,100,1/2713405628)</f>
        <v>7.8793969391737403E-5</v>
      </c>
      <c r="N853" s="14">
        <f>PRODUCT(D853-F853,100,1/F853)</f>
        <v>267.09265175718849</v>
      </c>
      <c r="O853" s="14">
        <f>PRODUCT(F853-H853,100,1/H853)</f>
        <v>-96.300236406619376</v>
      </c>
      <c r="P853" s="14">
        <f>PRODUCT(H853-J853,100,1/J853)</f>
        <v>23.720386077800526</v>
      </c>
      <c r="Q853" s="14">
        <f>PRODUCT(J853-L853,100,1/L853)</f>
        <v>219.83161833489243</v>
      </c>
    </row>
    <row r="854" spans="1:17" s="3" customFormat="1">
      <c r="A854" s="56" t="s">
        <v>2692</v>
      </c>
      <c r="B854" s="60" t="s">
        <v>2693</v>
      </c>
      <c r="C854" s="61" t="s">
        <v>2694</v>
      </c>
      <c r="D854" s="57">
        <v>1131</v>
      </c>
      <c r="E854" s="14">
        <f t="shared" si="212"/>
        <v>2.2578155187006586E-5</v>
      </c>
      <c r="F854" s="13"/>
      <c r="G854" s="14"/>
      <c r="H854" s="13"/>
      <c r="I854" s="14"/>
      <c r="J854" s="15"/>
      <c r="K854" s="16"/>
      <c r="L854" s="15"/>
      <c r="M854" s="16"/>
      <c r="N854" s="14"/>
      <c r="O854" s="14"/>
      <c r="P854" s="14"/>
      <c r="Q854" s="14"/>
    </row>
    <row r="855" spans="1:17" s="3" customFormat="1" ht="27">
      <c r="A855" s="56" t="s">
        <v>2695</v>
      </c>
      <c r="B855" s="17" t="s">
        <v>855</v>
      </c>
      <c r="C855" s="18" t="s">
        <v>856</v>
      </c>
      <c r="D855" s="57">
        <v>1116</v>
      </c>
      <c r="E855" s="14">
        <f t="shared" si="212"/>
        <v>2.2278710158001191E-5</v>
      </c>
      <c r="F855" s="13">
        <v>162</v>
      </c>
      <c r="G855" s="14">
        <f>PRODUCT(F855,100,1/3742875453)</f>
        <v>4.3282231010426305E-6</v>
      </c>
      <c r="H855" s="13">
        <v>970</v>
      </c>
      <c r="I855" s="14">
        <f>PRODUCT(H855,100,1/4061275531)</f>
        <v>2.3884121936468535E-5</v>
      </c>
      <c r="J855" s="15">
        <v>68646</v>
      </c>
      <c r="K855" s="16">
        <f>PRODUCT(J855,100,1/3598828838)</f>
        <v>1.9074538715253011E-3</v>
      </c>
      <c r="L855" s="30"/>
      <c r="M855" s="16"/>
      <c r="N855" s="14">
        <f>PRODUCT(D855-F855,100,1/F855)</f>
        <v>588.8888888888888</v>
      </c>
      <c r="O855" s="14">
        <f>PRODUCT(F855-H855,100,1/H855)</f>
        <v>-83.298969072164951</v>
      </c>
      <c r="P855" s="14">
        <f>PRODUCT(H855-J855,100,1/J855)</f>
        <v>-98.586953354893225</v>
      </c>
      <c r="Q855" s="14"/>
    </row>
    <row r="856" spans="1:17" s="3" customFormat="1" ht="40.5">
      <c r="A856" s="56" t="s">
        <v>2696</v>
      </c>
      <c r="B856" s="17" t="s">
        <v>2697</v>
      </c>
      <c r="C856" s="18" t="s">
        <v>2698</v>
      </c>
      <c r="D856" s="57">
        <v>1069</v>
      </c>
      <c r="E856" s="14">
        <f t="shared" si="212"/>
        <v>2.1340449067117631E-5</v>
      </c>
      <c r="F856" s="13">
        <v>11194</v>
      </c>
      <c r="G856" s="14">
        <f>PRODUCT(F856,100,1/3742875453)</f>
        <v>2.9907487279673579E-4</v>
      </c>
      <c r="H856" s="13">
        <v>64331</v>
      </c>
      <c r="I856" s="14">
        <f>PRODUCT(H856,100,1/4061275531)</f>
        <v>1.5840097405102655E-3</v>
      </c>
      <c r="J856" s="15">
        <v>87585</v>
      </c>
      <c r="K856" s="16">
        <f>PRODUCT(J856,100,1/3598828838)</f>
        <v>2.4337084074460783E-3</v>
      </c>
      <c r="L856" s="15">
        <v>33935</v>
      </c>
      <c r="M856" s="16">
        <f>PRODUCT(L856,100,1/2713405628)</f>
        <v>1.2506423532781144E-3</v>
      </c>
      <c r="N856" s="14">
        <f>PRODUCT(D856-F856,100,1/F856)</f>
        <v>-90.450241200643191</v>
      </c>
      <c r="O856" s="14">
        <f>PRODUCT(F856-H856,100,1/H856)</f>
        <v>-82.599368889027062</v>
      </c>
      <c r="P856" s="14">
        <f>PRODUCT(H856-J856,100,1/J856)</f>
        <v>-26.55020836901296</v>
      </c>
      <c r="Q856" s="14">
        <f>PRODUCT(J856-L856,100,1/L856)</f>
        <v>158.09636068955356</v>
      </c>
    </row>
    <row r="857" spans="1:17" s="3" customFormat="1">
      <c r="A857" s="56" t="s">
        <v>2699</v>
      </c>
      <c r="B857" s="60" t="s">
        <v>2700</v>
      </c>
      <c r="C857" s="61" t="s">
        <v>2701</v>
      </c>
      <c r="D857" s="57">
        <v>1050</v>
      </c>
      <c r="E857" s="14">
        <f t="shared" si="212"/>
        <v>2.0961152030377465E-5</v>
      </c>
      <c r="F857" s="13"/>
      <c r="G857" s="14"/>
      <c r="H857" s="13"/>
      <c r="I857" s="14"/>
      <c r="J857" s="15"/>
      <c r="K857" s="16"/>
      <c r="L857" s="15"/>
      <c r="M857" s="16"/>
      <c r="N857" s="14"/>
      <c r="O857" s="14"/>
      <c r="P857" s="14"/>
      <c r="Q857" s="14"/>
    </row>
    <row r="858" spans="1:17" s="3" customFormat="1" ht="27">
      <c r="A858" s="56" t="s">
        <v>2702</v>
      </c>
      <c r="B858" s="59" t="s">
        <v>2703</v>
      </c>
      <c r="C858" s="32" t="s">
        <v>2704</v>
      </c>
      <c r="D858" s="57">
        <v>903</v>
      </c>
      <c r="E858" s="14">
        <f t="shared" si="212"/>
        <v>1.8026590746124622E-5</v>
      </c>
      <c r="F858" s="23"/>
      <c r="G858" s="26">
        <f>PRODUCT(F858,100,1/3742875453)</f>
        <v>2.6717426549645864E-8</v>
      </c>
      <c r="H858" s="23">
        <v>2190</v>
      </c>
      <c r="I858" s="26">
        <f>PRODUCT(H858,100,1/4061275531)</f>
        <v>5.3923945402954739E-5</v>
      </c>
      <c r="J858" s="22">
        <v>21538</v>
      </c>
      <c r="K858" s="25">
        <f>PRODUCT(J858,100,1/3598828838)</f>
        <v>5.9847247450560751E-4</v>
      </c>
      <c r="L858" s="22">
        <v>1650</v>
      </c>
      <c r="M858" s="25">
        <f>PRODUCT(L858,100,1/2713405628)</f>
        <v>6.0809190596990976E-5</v>
      </c>
      <c r="N858" s="14"/>
      <c r="O858" s="14">
        <f>PRODUCT(F858-H858,100,1/H858)</f>
        <v>-100</v>
      </c>
      <c r="P858" s="14">
        <f>PRODUCT(H858-J858,100,1/J858)</f>
        <v>-89.831924969820776</v>
      </c>
      <c r="Q858" s="14">
        <f>PRODUCT(J858-L858,100,1/L858)</f>
        <v>1205.3333333333333</v>
      </c>
    </row>
    <row r="859" spans="1:17" s="3" customFormat="1" ht="40.5">
      <c r="A859" s="56" t="s">
        <v>2705</v>
      </c>
      <c r="B859" s="17" t="s">
        <v>2706</v>
      </c>
      <c r="C859" s="18" t="s">
        <v>2707</v>
      </c>
      <c r="D859" s="57">
        <v>900</v>
      </c>
      <c r="E859" s="14">
        <f t="shared" si="212"/>
        <v>1.7966701740323541E-5</v>
      </c>
      <c r="F859" s="13">
        <v>5200</v>
      </c>
      <c r="G859" s="14">
        <f>PRODUCT(F859,100,1/3742875453)</f>
        <v>1.389306180581585E-4</v>
      </c>
      <c r="H859" s="13"/>
      <c r="I859" s="14">
        <f>PRODUCT(H859,100,1/4061275531)</f>
        <v>2.4622806120070655E-8</v>
      </c>
      <c r="J859" s="15">
        <v>709</v>
      </c>
      <c r="K859" s="16">
        <f>PRODUCT(J859,100,1/3598828838)</f>
        <v>1.9700853580855962E-5</v>
      </c>
      <c r="L859" s="15"/>
      <c r="M859" s="16"/>
      <c r="N859" s="14">
        <f>PRODUCT(D859-F859,100,1/F859)</f>
        <v>-82.692307692307693</v>
      </c>
      <c r="O859" s="14"/>
      <c r="P859" s="14">
        <f>PRODUCT(H859-J859,100,1/J859)</f>
        <v>-100</v>
      </c>
      <c r="Q859" s="14"/>
    </row>
    <row r="860" spans="1:17" s="3" customFormat="1" ht="40.5">
      <c r="A860" s="56" t="s">
        <v>2708</v>
      </c>
      <c r="B860" s="17" t="s">
        <v>592</v>
      </c>
      <c r="C860" s="18" t="s">
        <v>593</v>
      </c>
      <c r="D860" s="57">
        <v>760</v>
      </c>
      <c r="E860" s="14">
        <f t="shared" si="212"/>
        <v>1.5171881469606546E-5</v>
      </c>
      <c r="F860" s="13">
        <v>5529</v>
      </c>
      <c r="G860" s="14">
        <f>PRODUCT(F860,100,1/3742875453)</f>
        <v>1.4772065139299198E-4</v>
      </c>
      <c r="H860" s="13"/>
      <c r="I860" s="14">
        <f>PRODUCT(H860,100,1/4061275531)</f>
        <v>2.4622806120070655E-8</v>
      </c>
      <c r="J860" s="15">
        <v>257</v>
      </c>
      <c r="K860" s="16">
        <f>PRODUCT(J860,100,1/3598828838)</f>
        <v>7.1412120878420065E-6</v>
      </c>
      <c r="L860" s="15"/>
      <c r="M860" s="16"/>
      <c r="N860" s="14">
        <f>PRODUCT(D860-F860,100,1/F860)</f>
        <v>-86.254295532646054</v>
      </c>
      <c r="O860" s="14"/>
      <c r="P860" s="14">
        <f>PRODUCT(H860-J860,100,1/J860)</f>
        <v>-100</v>
      </c>
      <c r="Q860" s="14"/>
    </row>
    <row r="861" spans="1:17" s="3" customFormat="1">
      <c r="A861" s="56" t="s">
        <v>2709</v>
      </c>
      <c r="B861" s="59" t="s">
        <v>863</v>
      </c>
      <c r="C861" s="32" t="s">
        <v>864</v>
      </c>
      <c r="D861" s="57">
        <v>747</v>
      </c>
      <c r="E861" s="14">
        <f t="shared" si="212"/>
        <v>1.4912362444468539E-5</v>
      </c>
      <c r="F861" s="23"/>
      <c r="G861" s="26">
        <f>PRODUCT(F861,100,1/3742875453)</f>
        <v>2.6717426549645864E-8</v>
      </c>
      <c r="H861" s="23">
        <v>115</v>
      </c>
      <c r="I861" s="26">
        <f>PRODUCT(H861,100,1/4061275531)</f>
        <v>2.8316227038081253E-6</v>
      </c>
      <c r="J861" s="22">
        <v>1381</v>
      </c>
      <c r="K861" s="25">
        <f>PRODUCT(J861,100,1/3598828838)</f>
        <v>3.8373594915602377E-5</v>
      </c>
      <c r="L861" s="22"/>
      <c r="M861" s="25"/>
      <c r="N861" s="14"/>
      <c r="O861" s="14">
        <f>PRODUCT(F861-H861,100,1/H861)</f>
        <v>-100</v>
      </c>
      <c r="P861" s="14">
        <f>PRODUCT(H861-J861,100,1/J861)</f>
        <v>-91.672700941346847</v>
      </c>
      <c r="Q861" s="14"/>
    </row>
    <row r="862" spans="1:17" s="3" customFormat="1">
      <c r="A862" s="56" t="s">
        <v>2710</v>
      </c>
      <c r="B862" s="59" t="s">
        <v>18</v>
      </c>
      <c r="C862" s="32" t="s">
        <v>19</v>
      </c>
      <c r="D862" s="57">
        <v>746</v>
      </c>
      <c r="E862" s="14">
        <f t="shared" si="212"/>
        <v>1.4892399442534847E-5</v>
      </c>
      <c r="F862" s="23"/>
      <c r="G862" s="26">
        <f>PRODUCT(F862,100,1/3742875453)</f>
        <v>2.6717426549645864E-8</v>
      </c>
      <c r="H862" s="23"/>
      <c r="I862" s="26">
        <f>PRODUCT(H862,100,1/4061275531)</f>
        <v>2.4622806120070655E-8</v>
      </c>
      <c r="J862" s="22">
        <v>100</v>
      </c>
      <c r="K862" s="25">
        <f>PRODUCT(J862,100,1/3598828838)</f>
        <v>2.7786817462420259E-6</v>
      </c>
      <c r="L862" s="22"/>
      <c r="M862" s="25"/>
      <c r="N862" s="14"/>
      <c r="O862" s="14"/>
      <c r="P862" s="14">
        <f>PRODUCT(H862-J862,100,1/J862)</f>
        <v>-100</v>
      </c>
      <c r="Q862" s="14"/>
    </row>
    <row r="863" spans="1:17" s="3" customFormat="1">
      <c r="A863" s="56" t="s">
        <v>2711</v>
      </c>
      <c r="B863" s="60" t="s">
        <v>2712</v>
      </c>
      <c r="C863" s="61" t="s">
        <v>2713</v>
      </c>
      <c r="D863" s="57">
        <v>502</v>
      </c>
      <c r="E863" s="14">
        <f t="shared" si="212"/>
        <v>1.0021426970713798E-5</v>
      </c>
      <c r="F863" s="23"/>
      <c r="G863" s="26"/>
      <c r="H863" s="23"/>
      <c r="I863" s="26"/>
      <c r="J863" s="22"/>
      <c r="K863" s="25"/>
      <c r="L863" s="22"/>
      <c r="M863" s="25"/>
      <c r="N863" s="14"/>
      <c r="O863" s="14"/>
      <c r="P863" s="14"/>
      <c r="Q863" s="14"/>
    </row>
    <row r="864" spans="1:17" s="3" customFormat="1">
      <c r="A864" s="56" t="s">
        <v>2714</v>
      </c>
      <c r="B864" s="60" t="s">
        <v>2715</v>
      </c>
      <c r="C864" s="61" t="s">
        <v>2716</v>
      </c>
      <c r="D864" s="57">
        <v>402</v>
      </c>
      <c r="E864" s="14">
        <f t="shared" si="212"/>
        <v>8.0251267773445159E-6</v>
      </c>
      <c r="F864" s="13"/>
      <c r="G864" s="14"/>
      <c r="H864" s="13"/>
      <c r="I864" s="14"/>
      <c r="J864" s="15"/>
      <c r="K864" s="16"/>
      <c r="L864" s="15"/>
      <c r="M864" s="16"/>
      <c r="N864" s="14"/>
      <c r="O864" s="14"/>
      <c r="P864" s="14"/>
      <c r="Q864" s="14"/>
    </row>
    <row r="865" spans="1:17" s="3" customFormat="1">
      <c r="A865" s="56" t="s">
        <v>2717</v>
      </c>
      <c r="B865" s="17" t="s">
        <v>2718</v>
      </c>
      <c r="C865" s="18" t="s">
        <v>2719</v>
      </c>
      <c r="D865" s="57">
        <v>400</v>
      </c>
      <c r="E865" s="14">
        <f t="shared" si="212"/>
        <v>7.9852007734771306E-6</v>
      </c>
      <c r="F865" s="13">
        <v>2229</v>
      </c>
      <c r="G865" s="14">
        <f>PRODUCT(F865,100,1/3742875453)</f>
        <v>5.9553143779160633E-5</v>
      </c>
      <c r="H865" s="13"/>
      <c r="I865" s="14">
        <f>PRODUCT(H865,100,1/4061275531)</f>
        <v>2.4622806120070655E-8</v>
      </c>
      <c r="J865" s="15">
        <v>7801</v>
      </c>
      <c r="K865" s="16">
        <f>PRODUCT(J865,100,1/3598828838)</f>
        <v>2.1676496302434043E-4</v>
      </c>
      <c r="L865" s="15">
        <v>100</v>
      </c>
      <c r="M865" s="16">
        <f>PRODUCT(L865,100,1/2713405628)</f>
        <v>3.685405490726726E-6</v>
      </c>
      <c r="N865" s="14">
        <f>PRODUCT(D865-F865,100,1/F865)</f>
        <v>-82.05473306415432</v>
      </c>
      <c r="O865" s="14"/>
      <c r="P865" s="14">
        <f>PRODUCT(H865-J865,100,1/J865)</f>
        <v>-100</v>
      </c>
      <c r="Q865" s="14">
        <f>PRODUCT(J865-L865,100,1/L865)</f>
        <v>7701</v>
      </c>
    </row>
    <row r="866" spans="1:17" s="3" customFormat="1" ht="27">
      <c r="A866" s="56" t="s">
        <v>2720</v>
      </c>
      <c r="B866" s="17" t="s">
        <v>2721</v>
      </c>
      <c r="C866" s="18" t="s">
        <v>2722</v>
      </c>
      <c r="D866" s="57">
        <v>378</v>
      </c>
      <c r="E866" s="14">
        <f t="shared" si="212"/>
        <v>7.5460147309358877E-6</v>
      </c>
      <c r="F866" s="13">
        <v>48520</v>
      </c>
      <c r="G866" s="14">
        <f>PRODUCT(F866,100,1/3742875453)</f>
        <v>1.2963295361888174E-3</v>
      </c>
      <c r="H866" s="13">
        <v>157949</v>
      </c>
      <c r="I866" s="14">
        <f>PRODUCT(H866,100,1/4061275531)</f>
        <v>3.8891476038590399E-3</v>
      </c>
      <c r="J866" s="15">
        <v>162257</v>
      </c>
      <c r="K866" s="16">
        <f>PRODUCT(J866,100,1/3598828838)</f>
        <v>4.5086056409999239E-3</v>
      </c>
      <c r="L866" s="15">
        <v>213488</v>
      </c>
      <c r="M866" s="16">
        <f>PRODUCT(L866,100,1/2713405628)</f>
        <v>7.8678984740426731E-3</v>
      </c>
      <c r="N866" s="14">
        <f>PRODUCT(D866-F866,100,1/F866)</f>
        <v>-99.220939818631493</v>
      </c>
      <c r="O866" s="14">
        <f>PRODUCT(F866-H866,100,1/H866)</f>
        <v>-69.281223686126538</v>
      </c>
      <c r="P866" s="14">
        <f>PRODUCT(H866-J866,100,1/J866)</f>
        <v>-2.6550472398725478</v>
      </c>
      <c r="Q866" s="14">
        <f>PRODUCT(J866-L866,100,1/L866)</f>
        <v>-23.997133328336954</v>
      </c>
    </row>
    <row r="867" spans="1:17" s="3" customFormat="1">
      <c r="A867" s="56" t="s">
        <v>2723</v>
      </c>
      <c r="B867" s="60" t="s">
        <v>2724</v>
      </c>
      <c r="C867" s="61" t="s">
        <v>2725</v>
      </c>
      <c r="D867" s="57">
        <v>376</v>
      </c>
      <c r="E867" s="14">
        <f t="shared" si="212"/>
        <v>7.5060887270685024E-6</v>
      </c>
      <c r="F867" s="13"/>
      <c r="G867" s="14"/>
      <c r="H867" s="13"/>
      <c r="I867" s="14"/>
      <c r="J867" s="15"/>
      <c r="K867" s="16"/>
      <c r="L867" s="15"/>
      <c r="M867" s="16"/>
      <c r="N867" s="14"/>
      <c r="O867" s="14"/>
      <c r="P867" s="14"/>
      <c r="Q867" s="14"/>
    </row>
    <row r="868" spans="1:17" s="3" customFormat="1">
      <c r="A868" s="56" t="s">
        <v>2726</v>
      </c>
      <c r="B868" s="60" t="s">
        <v>2727</v>
      </c>
      <c r="C868" s="61" t="s">
        <v>2728</v>
      </c>
      <c r="D868" s="57">
        <v>355</v>
      </c>
      <c r="E868" s="14">
        <f t="shared" si="212"/>
        <v>7.0868656864609529E-6</v>
      </c>
      <c r="F868" s="13"/>
      <c r="G868" s="14"/>
      <c r="H868" s="13"/>
      <c r="I868" s="14"/>
      <c r="J868" s="15"/>
      <c r="K868" s="16"/>
      <c r="L868" s="15"/>
      <c r="M868" s="16"/>
      <c r="N868" s="14"/>
      <c r="O868" s="14"/>
      <c r="P868" s="14"/>
      <c r="Q868" s="14"/>
    </row>
    <row r="869" spans="1:17" s="3" customFormat="1" ht="40.5">
      <c r="A869" s="56" t="s">
        <v>2729</v>
      </c>
      <c r="B869" s="17" t="s">
        <v>2730</v>
      </c>
      <c r="C869" s="18" t="s">
        <v>2731</v>
      </c>
      <c r="D869" s="57">
        <v>350</v>
      </c>
      <c r="E869" s="14">
        <f t="shared" si="212"/>
        <v>6.9870506767924889E-6</v>
      </c>
      <c r="F869" s="13">
        <v>624</v>
      </c>
      <c r="G869" s="14">
        <f>PRODUCT(F869,100,1/3742875453)</f>
        <v>1.6671674166979021E-5</v>
      </c>
      <c r="H869" s="13">
        <v>5386</v>
      </c>
      <c r="I869" s="14">
        <f>PRODUCT(H869,100,1/4061275531)</f>
        <v>1.3261843376270055E-4</v>
      </c>
      <c r="J869" s="15">
        <v>2755</v>
      </c>
      <c r="K869" s="16">
        <f>PRODUCT(J869,100,1/3598828838)</f>
        <v>7.6552682108967814E-5</v>
      </c>
      <c r="L869" s="15">
        <v>10276</v>
      </c>
      <c r="M869" s="16">
        <f>PRODUCT(L869,100,1/2713405628)</f>
        <v>3.7871226822707837E-4</v>
      </c>
      <c r="N869" s="14">
        <f>PRODUCT(D869-F869,100,1/F869)</f>
        <v>-43.910256410256409</v>
      </c>
      <c r="O869" s="14">
        <f>PRODUCT(F869-H869,100,1/H869)</f>
        <v>-88.414407723728175</v>
      </c>
      <c r="P869" s="14">
        <f>PRODUCT(H869-J869,100,1/J869)</f>
        <v>95.499092558983662</v>
      </c>
      <c r="Q869" s="14">
        <f>PRODUCT(J869-L869,100,1/L869)</f>
        <v>-73.189957181782788</v>
      </c>
    </row>
    <row r="870" spans="1:17" s="3" customFormat="1" ht="54">
      <c r="A870" s="56" t="s">
        <v>2732</v>
      </c>
      <c r="B870" s="17" t="s">
        <v>2733</v>
      </c>
      <c r="C870" s="18" t="s">
        <v>2734</v>
      </c>
      <c r="D870" s="57">
        <v>337</v>
      </c>
      <c r="E870" s="14">
        <f t="shared" si="212"/>
        <v>6.7275316516544821E-6</v>
      </c>
      <c r="F870" s="13">
        <v>20193</v>
      </c>
      <c r="G870" s="14">
        <f>PRODUCT(F870,100,1/3742875453)</f>
        <v>5.3950499431699897E-4</v>
      </c>
      <c r="H870" s="13">
        <v>29066</v>
      </c>
      <c r="I870" s="14">
        <f>PRODUCT(H870,100,1/4061275531)</f>
        <v>7.1568648268597365E-4</v>
      </c>
      <c r="J870" s="15">
        <v>698</v>
      </c>
      <c r="K870" s="16">
        <f>PRODUCT(J870,100,1/3598828838)</f>
        <v>1.939519858876934E-5</v>
      </c>
      <c r="L870" s="15"/>
      <c r="M870" s="16"/>
      <c r="N870" s="14">
        <f>PRODUCT(D870-F870,100,1/F870)</f>
        <v>-98.33110483831031</v>
      </c>
      <c r="O870" s="14">
        <f>PRODUCT(F870-H870,100,1/H870)</f>
        <v>-30.527076309089658</v>
      </c>
      <c r="P870" s="14">
        <f>PRODUCT(H870-J870,100,1/J870)</f>
        <v>4064.1833810888252</v>
      </c>
      <c r="Q870" s="14" t="e">
        <f>PRODUCT(J870-L870,100,1/L870)</f>
        <v>#DIV/0!</v>
      </c>
    </row>
    <row r="871" spans="1:17" s="3" customFormat="1">
      <c r="A871" s="56" t="s">
        <v>2735</v>
      </c>
      <c r="B871" s="60" t="s">
        <v>2736</v>
      </c>
      <c r="C871" s="61" t="s">
        <v>2737</v>
      </c>
      <c r="D871" s="57">
        <v>337</v>
      </c>
      <c r="E871" s="14">
        <f t="shared" si="212"/>
        <v>6.7275316516544821E-6</v>
      </c>
      <c r="F871" s="13"/>
      <c r="G871" s="14"/>
      <c r="H871" s="13"/>
      <c r="I871" s="14"/>
      <c r="J871" s="15"/>
      <c r="K871" s="16"/>
      <c r="L871" s="15"/>
      <c r="M871" s="16"/>
      <c r="N871" s="14"/>
      <c r="O871" s="14"/>
      <c r="P871" s="14"/>
      <c r="Q871" s="14"/>
    </row>
    <row r="872" spans="1:17" s="3" customFormat="1">
      <c r="A872" s="56" t="s">
        <v>2738</v>
      </c>
      <c r="B872" s="60" t="s">
        <v>2739</v>
      </c>
      <c r="C872" s="61" t="s">
        <v>2740</v>
      </c>
      <c r="D872" s="57">
        <v>294</v>
      </c>
      <c r="E872" s="14">
        <f t="shared" si="212"/>
        <v>5.8691225685056905E-6</v>
      </c>
      <c r="F872" s="23"/>
      <c r="G872" s="26"/>
      <c r="H872" s="23"/>
      <c r="I872" s="26"/>
      <c r="J872" s="22"/>
      <c r="K872" s="25"/>
      <c r="L872" s="22"/>
      <c r="M872" s="25"/>
      <c r="N872" s="14"/>
      <c r="O872" s="14"/>
      <c r="P872" s="14"/>
      <c r="Q872" s="14"/>
    </row>
    <row r="873" spans="1:17" s="3" customFormat="1">
      <c r="A873" s="56" t="s">
        <v>2741</v>
      </c>
      <c r="B873" s="60" t="s">
        <v>2742</v>
      </c>
      <c r="C873" s="61" t="s">
        <v>2743</v>
      </c>
      <c r="D873" s="57">
        <v>264</v>
      </c>
      <c r="E873" s="14">
        <f t="shared" si="212"/>
        <v>5.2702325104949056E-6</v>
      </c>
      <c r="F873" s="13"/>
      <c r="G873" s="14"/>
      <c r="H873" s="13"/>
      <c r="I873" s="14"/>
      <c r="J873" s="15"/>
      <c r="K873" s="16"/>
      <c r="L873" s="15"/>
      <c r="M873" s="16"/>
      <c r="N873" s="14"/>
      <c r="O873" s="14"/>
      <c r="P873" s="14"/>
      <c r="Q873" s="14"/>
    </row>
    <row r="874" spans="1:17" s="3" customFormat="1">
      <c r="A874" s="56" t="s">
        <v>2744</v>
      </c>
      <c r="B874" s="28" t="s">
        <v>2745</v>
      </c>
      <c r="C874" s="12" t="s">
        <v>2746</v>
      </c>
      <c r="D874" s="57">
        <v>213</v>
      </c>
      <c r="E874" s="14">
        <f t="shared" si="212"/>
        <v>4.2521194118765712E-6</v>
      </c>
      <c r="F874" s="13">
        <v>46</v>
      </c>
      <c r="G874" s="14">
        <f>PRODUCT(F874,100,1/3742875453)</f>
        <v>1.2290016212837097E-6</v>
      </c>
      <c r="H874" s="13"/>
      <c r="I874" s="14"/>
      <c r="J874" s="15"/>
      <c r="K874" s="16">
        <f>PRODUCT(J874,100,1/3598828838)</f>
        <v>2.7786817462420257E-8</v>
      </c>
      <c r="L874" s="15"/>
      <c r="M874" s="16"/>
      <c r="N874" s="14">
        <f>PRODUCT(D874-F874,100,1/F874)</f>
        <v>363.04347826086956</v>
      </c>
      <c r="O874" s="14"/>
      <c r="P874" s="14"/>
      <c r="Q874" s="14"/>
    </row>
    <row r="875" spans="1:17" s="3" customFormat="1" ht="13.9" customHeight="1">
      <c r="A875" s="56" t="s">
        <v>2747</v>
      </c>
      <c r="B875" s="17" t="s">
        <v>220</v>
      </c>
      <c r="C875" s="18" t="s">
        <v>221</v>
      </c>
      <c r="D875" s="57">
        <v>198</v>
      </c>
      <c r="E875" s="14">
        <f t="shared" si="212"/>
        <v>3.9526743828711792E-6</v>
      </c>
      <c r="F875" s="13">
        <v>152</v>
      </c>
      <c r="G875" s="14">
        <f>PRODUCT(F875,100,1/3742875453)</f>
        <v>4.061048835546171E-6</v>
      </c>
      <c r="H875" s="13"/>
      <c r="I875" s="14">
        <f>PRODUCT(H875,100,1/4061275531)</f>
        <v>2.4622806120070655E-8</v>
      </c>
      <c r="J875" s="15">
        <v>35661</v>
      </c>
      <c r="K875" s="16">
        <f>PRODUCT(J875,100,1/3598828838)</f>
        <v>9.9090569752736881E-4</v>
      </c>
      <c r="L875" s="15"/>
      <c r="M875" s="16"/>
      <c r="N875" s="14">
        <f>PRODUCT(D875-F875,100,1/F875)</f>
        <v>30.263157894736839</v>
      </c>
      <c r="O875" s="14"/>
      <c r="P875" s="14">
        <f>PRODUCT(H875-J875,100,1/J875)</f>
        <v>-100</v>
      </c>
      <c r="Q875" s="14"/>
    </row>
    <row r="876" spans="1:17" s="3" customFormat="1">
      <c r="A876" s="56" t="s">
        <v>2748</v>
      </c>
      <c r="B876" s="60" t="s">
        <v>270</v>
      </c>
      <c r="C876" s="61" t="s">
        <v>271</v>
      </c>
      <c r="D876" s="57">
        <v>197</v>
      </c>
      <c r="E876" s="14">
        <f t="shared" si="212"/>
        <v>3.9327113809374866E-6</v>
      </c>
      <c r="F876" s="13"/>
      <c r="G876" s="14"/>
      <c r="H876" s="13"/>
      <c r="I876" s="14"/>
      <c r="J876" s="15"/>
      <c r="K876" s="16"/>
      <c r="L876" s="15"/>
      <c r="M876" s="16"/>
      <c r="N876" s="14"/>
      <c r="O876" s="14"/>
      <c r="P876" s="14"/>
      <c r="Q876" s="14"/>
    </row>
    <row r="877" spans="1:17" s="3" customFormat="1">
      <c r="A877" s="56" t="s">
        <v>2749</v>
      </c>
      <c r="B877" s="59" t="s">
        <v>2750</v>
      </c>
      <c r="C877" s="32" t="s">
        <v>2751</v>
      </c>
      <c r="D877" s="57">
        <v>186</v>
      </c>
      <c r="E877" s="14">
        <f t="shared" si="212"/>
        <v>3.7131183596668655E-6</v>
      </c>
      <c r="F877" s="23"/>
      <c r="G877" s="26">
        <f>PRODUCT(F877,100,1/3742875453)</f>
        <v>2.6717426549645864E-8</v>
      </c>
      <c r="H877" s="23">
        <v>22951</v>
      </c>
      <c r="I877" s="26">
        <f>PRODUCT(H877,100,1/4061275531)</f>
        <v>5.6511802326174158E-4</v>
      </c>
      <c r="J877" s="22">
        <v>13293</v>
      </c>
      <c r="K877" s="25">
        <f>PRODUCT(J877,100,1/3598828838)</f>
        <v>3.6937016452795246E-4</v>
      </c>
      <c r="L877" s="22">
        <v>6050</v>
      </c>
      <c r="M877" s="25">
        <f>PRODUCT(L877,100,1/2713405628)</f>
        <v>2.2296703218896693E-4</v>
      </c>
      <c r="N877" s="14"/>
      <c r="O877" s="14">
        <f>PRODUCT(F877-H877,100,1/H877)</f>
        <v>-100</v>
      </c>
      <c r="P877" s="14">
        <f>PRODUCT(H877-J877,100,1/J877)</f>
        <v>72.654780711652748</v>
      </c>
      <c r="Q877" s="14">
        <f>PRODUCT(J877-L877,100,1/L877)</f>
        <v>119.71900826446281</v>
      </c>
    </row>
    <row r="878" spans="1:17" s="3" customFormat="1">
      <c r="A878" s="56" t="s">
        <v>2752</v>
      </c>
      <c r="B878" s="60" t="s">
        <v>2753</v>
      </c>
      <c r="C878" s="61" t="s">
        <v>2754</v>
      </c>
      <c r="D878" s="57">
        <v>182</v>
      </c>
      <c r="E878" s="14">
        <f t="shared" si="212"/>
        <v>3.6332663519320941E-6</v>
      </c>
      <c r="F878" s="13"/>
      <c r="G878" s="14"/>
      <c r="H878" s="13"/>
      <c r="I878" s="14"/>
      <c r="J878" s="15"/>
      <c r="K878" s="16"/>
      <c r="L878" s="15"/>
      <c r="M878" s="16"/>
      <c r="N878" s="14"/>
      <c r="O878" s="14"/>
      <c r="P878" s="14"/>
      <c r="Q878" s="14"/>
    </row>
    <row r="879" spans="1:17" s="3" customFormat="1" ht="40.5">
      <c r="A879" s="56" t="s">
        <v>2755</v>
      </c>
      <c r="B879" s="59" t="s">
        <v>2756</v>
      </c>
      <c r="C879" s="32" t="s">
        <v>2757</v>
      </c>
      <c r="D879" s="57">
        <v>146</v>
      </c>
      <c r="E879" s="14">
        <f t="shared" si="212"/>
        <v>2.9145982823191522E-6</v>
      </c>
      <c r="F879" s="23"/>
      <c r="G879" s="26">
        <f>PRODUCT(F879,100,1/3742875453)</f>
        <v>2.6717426549645864E-8</v>
      </c>
      <c r="H879" s="23"/>
      <c r="I879" s="26">
        <f>PRODUCT(H879,100,1/4061275531)</f>
        <v>2.4622806120070655E-8</v>
      </c>
      <c r="J879" s="22">
        <v>28832</v>
      </c>
      <c r="K879" s="25">
        <f>PRODUCT(J879,100,1/3598828838)</f>
        <v>8.0114952107650087E-4</v>
      </c>
      <c r="L879" s="27"/>
      <c r="M879" s="25"/>
      <c r="N879" s="14"/>
      <c r="O879" s="14"/>
      <c r="P879" s="14">
        <f>PRODUCT(H879-J879,100,1/J879)</f>
        <v>-100</v>
      </c>
      <c r="Q879" s="14"/>
    </row>
    <row r="880" spans="1:17" s="3" customFormat="1">
      <c r="A880" s="56" t="s">
        <v>2758</v>
      </c>
      <c r="B880" s="58" t="s">
        <v>2759</v>
      </c>
      <c r="C880" s="12" t="s">
        <v>2760</v>
      </c>
      <c r="D880" s="57">
        <v>145</v>
      </c>
      <c r="E880" s="14">
        <f t="shared" si="212"/>
        <v>2.8946352803854596E-6</v>
      </c>
      <c r="F880" s="13">
        <v>150</v>
      </c>
      <c r="G880" s="14">
        <f>PRODUCT(F880,100,1/3742875453)</f>
        <v>4.0076139824468798E-6</v>
      </c>
      <c r="H880" s="13">
        <v>3367</v>
      </c>
      <c r="I880" s="14">
        <f>PRODUCT(H880,100,1/4061275531)</f>
        <v>8.2904988206277893E-5</v>
      </c>
      <c r="J880" s="15"/>
      <c r="K880" s="16">
        <f>PRODUCT(J880,100,1/3598828838)</f>
        <v>2.7786817462420257E-8</v>
      </c>
      <c r="L880" s="15"/>
      <c r="M880" s="16"/>
      <c r="N880" s="14">
        <f>PRODUCT(D880-F880,100,1/F880)</f>
        <v>-3.3333333333333335</v>
      </c>
      <c r="O880" s="14">
        <f>PRODUCT(F880-H880,100,1/H880)</f>
        <v>-95.544995544995544</v>
      </c>
      <c r="P880" s="14"/>
      <c r="Q880" s="14"/>
    </row>
    <row r="881" spans="1:17" s="3" customFormat="1">
      <c r="A881" s="56" t="s">
        <v>2761</v>
      </c>
      <c r="B881" s="60" t="s">
        <v>2762</v>
      </c>
      <c r="C881" s="61" t="s">
        <v>2763</v>
      </c>
      <c r="D881" s="57">
        <v>130</v>
      </c>
      <c r="E881" s="14">
        <f t="shared" si="212"/>
        <v>2.5951902513800671E-6</v>
      </c>
      <c r="F881" s="13"/>
      <c r="G881" s="14"/>
      <c r="H881" s="13"/>
      <c r="I881" s="14"/>
      <c r="J881" s="15"/>
      <c r="K881" s="16"/>
      <c r="L881" s="15"/>
      <c r="M881" s="16"/>
      <c r="N881" s="14"/>
      <c r="O881" s="14"/>
      <c r="P881" s="14"/>
      <c r="Q881" s="14"/>
    </row>
    <row r="882" spans="1:17" s="3" customFormat="1" ht="27">
      <c r="A882" s="56" t="s">
        <v>2764</v>
      </c>
      <c r="B882" s="17" t="s">
        <v>332</v>
      </c>
      <c r="C882" s="18" t="s">
        <v>333</v>
      </c>
      <c r="D882" s="57">
        <v>128</v>
      </c>
      <c r="E882" s="14">
        <f t="shared" si="212"/>
        <v>2.5552642475126814E-6</v>
      </c>
      <c r="F882" s="13">
        <v>1681</v>
      </c>
      <c r="G882" s="14">
        <f>PRODUCT(F882,100,1/3742875453)</f>
        <v>4.49119940299547E-5</v>
      </c>
      <c r="H882" s="13">
        <v>3502</v>
      </c>
      <c r="I882" s="14">
        <f>PRODUCT(H882,100,1/4061275531)</f>
        <v>8.6229067032487434E-5</v>
      </c>
      <c r="J882" s="15">
        <v>4328</v>
      </c>
      <c r="K882" s="16">
        <f>PRODUCT(J882,100,1/3598828838)</f>
        <v>1.2026134597735487E-4</v>
      </c>
      <c r="L882" s="15">
        <v>2020</v>
      </c>
      <c r="M882" s="16">
        <f>PRODUCT(L882,100,1/2713405628)</f>
        <v>7.4445190912679867E-5</v>
      </c>
      <c r="N882" s="14">
        <f>PRODUCT(D882-F882,100,1/F882)</f>
        <v>-92.385484830458068</v>
      </c>
      <c r="O882" s="14">
        <f>PRODUCT(F882-H882,100,1/H882)</f>
        <v>-51.998857795545405</v>
      </c>
      <c r="P882" s="14">
        <f>PRODUCT(H882-J882,100,1/J882)</f>
        <v>-19.085027726432532</v>
      </c>
      <c r="Q882" s="14">
        <f>PRODUCT(J882-L882,100,1/L882)</f>
        <v>114.25742574257426</v>
      </c>
    </row>
    <row r="883" spans="1:17" s="3" customFormat="1" ht="13.9" customHeight="1">
      <c r="A883" s="56" t="s">
        <v>2765</v>
      </c>
      <c r="B883" s="60" t="s">
        <v>2766</v>
      </c>
      <c r="C883" s="61" t="s">
        <v>2767</v>
      </c>
      <c r="D883" s="57">
        <v>124</v>
      </c>
      <c r="E883" s="14">
        <f t="shared" si="212"/>
        <v>2.4754122397779101E-6</v>
      </c>
      <c r="F883" s="23"/>
      <c r="G883" s="26"/>
      <c r="H883" s="23"/>
      <c r="I883" s="26"/>
      <c r="J883" s="22"/>
      <c r="K883" s="25"/>
      <c r="L883" s="27"/>
      <c r="M883" s="25"/>
      <c r="N883" s="14"/>
      <c r="O883" s="14"/>
      <c r="P883" s="14"/>
      <c r="Q883" s="14"/>
    </row>
    <row r="884" spans="1:17" s="3" customFormat="1" ht="40.5">
      <c r="A884" s="56" t="s">
        <v>2768</v>
      </c>
      <c r="B884" s="62" t="s">
        <v>2769</v>
      </c>
      <c r="C884" s="24" t="s">
        <v>2770</v>
      </c>
      <c r="D884" s="57">
        <v>110</v>
      </c>
      <c r="E884" s="14">
        <f t="shared" si="212"/>
        <v>2.1959302127062107E-6</v>
      </c>
      <c r="F884" s="23"/>
      <c r="G884" s="26">
        <f>PRODUCT(F884,100,1/3742875453)</f>
        <v>2.6717426549645864E-8</v>
      </c>
      <c r="H884" s="23">
        <v>10971</v>
      </c>
      <c r="I884" s="26">
        <f>PRODUCT(H884,100,1/4061275531)</f>
        <v>2.7013680594329515E-4</v>
      </c>
      <c r="J884" s="22"/>
      <c r="K884" s="25">
        <f>PRODUCT(J884,100,1/3598828838)</f>
        <v>2.7786817462420257E-8</v>
      </c>
      <c r="L884" s="27"/>
      <c r="M884" s="25"/>
      <c r="N884" s="14"/>
      <c r="O884" s="14"/>
      <c r="P884" s="14"/>
      <c r="Q884" s="14"/>
    </row>
    <row r="885" spans="1:17">
      <c r="A885" s="56" t="s">
        <v>2771</v>
      </c>
      <c r="B885" s="17" t="s">
        <v>971</v>
      </c>
      <c r="C885" s="18" t="s">
        <v>972</v>
      </c>
      <c r="D885" s="57">
        <v>82</v>
      </c>
      <c r="E885" s="14">
        <f t="shared" si="212"/>
        <v>1.6369661585628117E-6</v>
      </c>
      <c r="F885" s="13">
        <v>10728</v>
      </c>
      <c r="G885" s="14">
        <f>PRODUCT(F885,100,1/3742875453)</f>
        <v>2.8662455202460086E-4</v>
      </c>
      <c r="H885" s="13">
        <v>599</v>
      </c>
      <c r="I885" s="14">
        <f>PRODUCT(H885,100,1/4061275531)</f>
        <v>1.4749060865922322E-5</v>
      </c>
      <c r="J885" s="15">
        <v>28589</v>
      </c>
      <c r="K885" s="16">
        <f>PRODUCT(J885,100,1/3598828838)</f>
        <v>7.9439732443313277E-4</v>
      </c>
      <c r="L885" s="30"/>
      <c r="M885" s="16"/>
      <c r="N885" s="14">
        <f>PRODUCT(D885-F885,100,1/F885)</f>
        <v>-99.235645041014166</v>
      </c>
      <c r="O885" s="14">
        <f>PRODUCT(F885-H885,100,1/H885)</f>
        <v>1690.9849749582638</v>
      </c>
      <c r="P885" s="14">
        <f>PRODUCT(H885-J885,100,1/J885)</f>
        <v>-97.90478855503865</v>
      </c>
      <c r="Q885" s="14"/>
    </row>
    <row r="886" spans="1:17">
      <c r="A886" s="56" t="s">
        <v>2772</v>
      </c>
      <c r="B886" s="17" t="s">
        <v>2773</v>
      </c>
      <c r="C886" s="18" t="s">
        <v>2774</v>
      </c>
      <c r="D886" s="57">
        <v>75</v>
      </c>
      <c r="E886" s="14">
        <f t="shared" si="212"/>
        <v>1.4972251450269618E-6</v>
      </c>
      <c r="F886" s="13">
        <v>1248</v>
      </c>
      <c r="G886" s="14">
        <f>PRODUCT(F886,100,1/3742875453)</f>
        <v>3.3343348333958041E-5</v>
      </c>
      <c r="H886" s="13"/>
      <c r="I886" s="14">
        <f>PRODUCT(H886,100,1/4061275531)</f>
        <v>2.4622806120070655E-8</v>
      </c>
      <c r="J886" s="15">
        <v>442</v>
      </c>
      <c r="K886" s="16">
        <f>PRODUCT(J886,100,1/3598828838)</f>
        <v>1.2281773318389754E-5</v>
      </c>
      <c r="L886" s="30"/>
      <c r="M886" s="16"/>
      <c r="N886" s="14">
        <f>PRODUCT(D886-F886,100,1/F886)</f>
        <v>-93.990384615384613</v>
      </c>
      <c r="O886" s="14"/>
      <c r="P886" s="14">
        <f>PRODUCT(H886-J886,100,1/J886)</f>
        <v>-100.00000000000001</v>
      </c>
      <c r="Q886" s="14"/>
    </row>
    <row r="887" spans="1:17">
      <c r="A887" s="56" t="s">
        <v>2775</v>
      </c>
      <c r="B887" s="60" t="s">
        <v>2776</v>
      </c>
      <c r="C887" s="61" t="s">
        <v>2777</v>
      </c>
      <c r="D887" s="57">
        <v>52</v>
      </c>
      <c r="E887" s="14">
        <f t="shared" si="212"/>
        <v>1.0380761005520268E-6</v>
      </c>
      <c r="F887" s="13"/>
      <c r="G887" s="14"/>
      <c r="H887" s="13"/>
      <c r="I887" s="14"/>
      <c r="J887" s="15"/>
      <c r="K887" s="16"/>
      <c r="L887" s="15"/>
      <c r="M887" s="16"/>
      <c r="N887" s="14"/>
      <c r="O887" s="14"/>
      <c r="P887" s="14"/>
      <c r="Q887" s="14"/>
    </row>
    <row r="888" spans="1:17" ht="27">
      <c r="A888" s="56" t="s">
        <v>2778</v>
      </c>
      <c r="B888" s="62" t="s">
        <v>2779</v>
      </c>
      <c r="C888" s="24" t="s">
        <v>2780</v>
      </c>
      <c r="D888" s="57">
        <v>37</v>
      </c>
      <c r="E888" s="14">
        <f t="shared" si="212"/>
        <v>7.3863107154663447E-7</v>
      </c>
      <c r="F888" s="23"/>
      <c r="G888" s="26">
        <f t="shared" ref="G888:G936" si="213">PRODUCT(F888,100,1/3742875453)</f>
        <v>2.6717426549645864E-8</v>
      </c>
      <c r="H888" s="23">
        <v>183</v>
      </c>
      <c r="I888" s="26">
        <f>PRODUCT(H888,100,1/4061275531)</f>
        <v>4.5059735199729299E-6</v>
      </c>
      <c r="J888" s="22"/>
      <c r="K888" s="25">
        <f t="shared" ref="K888:K951" si="214">PRODUCT(J888,100,1/3598828838)</f>
        <v>2.7786817462420257E-8</v>
      </c>
      <c r="L888" s="22"/>
      <c r="M888" s="25"/>
      <c r="N888" s="14"/>
      <c r="O888" s="14">
        <f>PRODUCT(F888-H888,100,1/H888)</f>
        <v>-100</v>
      </c>
      <c r="P888" s="14"/>
      <c r="Q888" s="14"/>
    </row>
    <row r="889" spans="1:17" ht="27">
      <c r="A889" s="56" t="s">
        <v>2781</v>
      </c>
      <c r="B889" s="59" t="s">
        <v>2782</v>
      </c>
      <c r="C889" s="32" t="s">
        <v>2783</v>
      </c>
      <c r="D889" s="57">
        <v>36</v>
      </c>
      <c r="E889" s="14">
        <f t="shared" si="212"/>
        <v>7.1866806961294173E-7</v>
      </c>
      <c r="F889" s="23"/>
      <c r="G889" s="26">
        <f t="shared" si="213"/>
        <v>2.6717426549645864E-8</v>
      </c>
      <c r="H889" s="23">
        <v>3935</v>
      </c>
      <c r="I889" s="26">
        <f>PRODUCT(H889,100,1/4061275531)</f>
        <v>9.6890742082478029E-5</v>
      </c>
      <c r="J889" s="22">
        <v>5552</v>
      </c>
      <c r="K889" s="25">
        <f t="shared" si="214"/>
        <v>1.5427241055135726E-4</v>
      </c>
      <c r="L889" s="27"/>
      <c r="M889" s="25"/>
      <c r="N889" s="14"/>
      <c r="O889" s="14">
        <f>PRODUCT(F889-H889,100,1/H889)</f>
        <v>-100</v>
      </c>
      <c r="P889" s="14">
        <f>PRODUCT(H889-J889,100,1/J889)</f>
        <v>-29.124639769452447</v>
      </c>
      <c r="Q889" s="14"/>
    </row>
    <row r="890" spans="1:17" ht="40.5">
      <c r="A890" s="56" t="s">
        <v>2784</v>
      </c>
      <c r="B890" s="28" t="s">
        <v>2785</v>
      </c>
      <c r="C890" s="12" t="s">
        <v>2786</v>
      </c>
      <c r="D890" s="57">
        <v>34</v>
      </c>
      <c r="E890" s="14">
        <f t="shared" si="212"/>
        <v>6.7874206574555605E-7</v>
      </c>
      <c r="F890" s="13">
        <v>6209</v>
      </c>
      <c r="G890" s="14">
        <f t="shared" si="213"/>
        <v>1.6588850144675117E-4</v>
      </c>
      <c r="H890" s="13"/>
      <c r="I890" s="14"/>
      <c r="J890" s="15"/>
      <c r="K890" s="16">
        <f t="shared" si="214"/>
        <v>2.7786817462420257E-8</v>
      </c>
      <c r="L890" s="15"/>
      <c r="M890" s="16"/>
      <c r="N890" s="14">
        <f>PRODUCT(D890-F890,100,1/F890)</f>
        <v>-99.452407795136097</v>
      </c>
      <c r="O890" s="14"/>
      <c r="P890" s="14"/>
      <c r="Q890" s="14"/>
    </row>
    <row r="891" spans="1:17">
      <c r="A891" s="56" t="s">
        <v>2787</v>
      </c>
      <c r="B891" s="59" t="s">
        <v>2788</v>
      </c>
      <c r="C891" s="32" t="s">
        <v>2789</v>
      </c>
      <c r="D891" s="57">
        <v>27</v>
      </c>
      <c r="E891" s="14">
        <f t="shared" si="212"/>
        <v>5.3900105220970625E-7</v>
      </c>
      <c r="F891" s="23"/>
      <c r="G891" s="26">
        <f t="shared" si="213"/>
        <v>2.6717426549645864E-8</v>
      </c>
      <c r="H891" s="23"/>
      <c r="I891" s="26">
        <f>PRODUCT(H891,100,1/4061275531)</f>
        <v>2.4622806120070655E-8</v>
      </c>
      <c r="J891" s="22">
        <v>1516</v>
      </c>
      <c r="K891" s="25">
        <f t="shared" si="214"/>
        <v>4.2124815273029112E-5</v>
      </c>
      <c r="L891" s="27"/>
      <c r="M891" s="25"/>
      <c r="N891" s="14"/>
      <c r="O891" s="14"/>
      <c r="P891" s="14">
        <f>PRODUCT(H891-J891,100,1/J891)</f>
        <v>-100</v>
      </c>
      <c r="Q891" s="14"/>
    </row>
    <row r="892" spans="1:17" ht="54">
      <c r="A892" s="56" t="s">
        <v>2790</v>
      </c>
      <c r="B892" s="59" t="s">
        <v>2791</v>
      </c>
      <c r="C892" s="32" t="s">
        <v>2792</v>
      </c>
      <c r="D892" s="57">
        <v>12</v>
      </c>
      <c r="E892" s="14">
        <f t="shared" si="212"/>
        <v>2.3955602320431391E-7</v>
      </c>
      <c r="F892" s="23"/>
      <c r="G892" s="26">
        <f t="shared" si="213"/>
        <v>2.6717426549645864E-8</v>
      </c>
      <c r="H892" s="23"/>
      <c r="I892" s="26">
        <f>PRODUCT(H892,100,1/4061275531)</f>
        <v>2.4622806120070655E-8</v>
      </c>
      <c r="J892" s="22">
        <v>165</v>
      </c>
      <c r="K892" s="25">
        <f t="shared" si="214"/>
        <v>4.5848248812993428E-6</v>
      </c>
      <c r="L892" s="27"/>
      <c r="M892" s="25"/>
      <c r="N892" s="14"/>
      <c r="O892" s="14"/>
      <c r="P892" s="14">
        <f>PRODUCT(H892-J892,100,1/J892)</f>
        <v>-100</v>
      </c>
      <c r="Q892" s="14"/>
    </row>
    <row r="893" spans="1:17" s="65" customFormat="1" ht="22.5">
      <c r="A893" s="85"/>
      <c r="B893" s="63" t="s">
        <v>2793</v>
      </c>
      <c r="C893" s="42" t="s">
        <v>2794</v>
      </c>
      <c r="D893" s="64"/>
      <c r="E893" s="64"/>
      <c r="F893" s="36">
        <v>239150</v>
      </c>
      <c r="G893" s="38">
        <f t="shared" si="213"/>
        <v>6.3894725593478087E-3</v>
      </c>
      <c r="H893" s="36"/>
      <c r="I893" s="38"/>
      <c r="J893" s="37"/>
      <c r="K893" s="39">
        <f t="shared" si="214"/>
        <v>2.7786817462420257E-8</v>
      </c>
      <c r="L893" s="37"/>
      <c r="M893" s="39"/>
      <c r="N893" s="38">
        <f t="shared" ref="N893:N936" si="215">PRODUCT(D893-F893,100,1/F893)</f>
        <v>-100</v>
      </c>
      <c r="O893" s="38"/>
      <c r="P893" s="38"/>
      <c r="Q893" s="38"/>
    </row>
    <row r="894" spans="1:17" s="65" customFormat="1" ht="33.75">
      <c r="A894" s="86"/>
      <c r="B894" s="66" t="s">
        <v>981</v>
      </c>
      <c r="C894" s="35" t="s">
        <v>982</v>
      </c>
      <c r="D894" s="64"/>
      <c r="E894" s="64"/>
      <c r="F894" s="36">
        <v>196475</v>
      </c>
      <c r="G894" s="38">
        <f t="shared" si="213"/>
        <v>5.2493063813416714E-3</v>
      </c>
      <c r="H894" s="36">
        <v>171112</v>
      </c>
      <c r="I894" s="38">
        <f>PRODUCT(H894,100,1/4061275531)</f>
        <v>4.21325760081753E-3</v>
      </c>
      <c r="J894" s="37">
        <v>71594</v>
      </c>
      <c r="K894" s="39">
        <f t="shared" si="214"/>
        <v>1.9893694094045159E-3</v>
      </c>
      <c r="L894" s="37">
        <v>63687</v>
      </c>
      <c r="M894" s="39">
        <f>PRODUCT(L894,100,1/2713405628)</f>
        <v>2.3471241948791301E-3</v>
      </c>
      <c r="N894" s="38">
        <f t="shared" si="215"/>
        <v>-100</v>
      </c>
      <c r="O894" s="38">
        <f>PRODUCT(F894-H894,100,1/H894)</f>
        <v>14.822455467763803</v>
      </c>
      <c r="P894" s="38">
        <f>PRODUCT(H894-J894,100,1/J894)</f>
        <v>139.00326843031539</v>
      </c>
      <c r="Q894" s="38">
        <f>PRODUCT(J894-L894,100,1/L894)</f>
        <v>12.415406597892819</v>
      </c>
    </row>
    <row r="895" spans="1:17" s="65" customFormat="1" ht="11.25">
      <c r="A895" s="86"/>
      <c r="B895" s="66" t="s">
        <v>2795</v>
      </c>
      <c r="C895" s="35" t="s">
        <v>2796</v>
      </c>
      <c r="D895" s="64"/>
      <c r="E895" s="64"/>
      <c r="F895" s="36">
        <v>119411</v>
      </c>
      <c r="G895" s="38">
        <f t="shared" si="213"/>
        <v>3.1903546217197623E-3</v>
      </c>
      <c r="H895" s="36">
        <v>125197</v>
      </c>
      <c r="I895" s="38">
        <f>PRODUCT(H895,100,1/4061275531)</f>
        <v>3.0827014578144857E-3</v>
      </c>
      <c r="J895" s="37">
        <v>161935</v>
      </c>
      <c r="K895" s="39">
        <f t="shared" si="214"/>
        <v>4.4996582857770246E-3</v>
      </c>
      <c r="L895" s="37">
        <v>94226</v>
      </c>
      <c r="M895" s="39">
        <f>PRODUCT(L895,100,1/2713405628)</f>
        <v>3.4726101776921649E-3</v>
      </c>
      <c r="N895" s="38">
        <f t="shared" si="215"/>
        <v>-100</v>
      </c>
      <c r="O895" s="38">
        <f>PRODUCT(F895-H895,100,1/H895)</f>
        <v>-4.6215164900117411</v>
      </c>
      <c r="P895" s="38">
        <f>PRODUCT(H895-J895,100,1/J895)</f>
        <v>-22.686880538487667</v>
      </c>
      <c r="Q895" s="38">
        <f>PRODUCT(J895-L895,100,1/L895)</f>
        <v>71.858085878632224</v>
      </c>
    </row>
    <row r="896" spans="1:17" s="65" customFormat="1" ht="33.75">
      <c r="A896" s="86"/>
      <c r="B896" s="66" t="s">
        <v>196</v>
      </c>
      <c r="C896" s="35" t="s">
        <v>197</v>
      </c>
      <c r="D896" s="64"/>
      <c r="E896" s="64"/>
      <c r="F896" s="36">
        <v>98977</v>
      </c>
      <c r="G896" s="38">
        <f t="shared" si="213"/>
        <v>2.6444107276042987E-3</v>
      </c>
      <c r="H896" s="36">
        <v>148643</v>
      </c>
      <c r="I896" s="38">
        <f>PRODUCT(H896,100,1/4061275531)</f>
        <v>3.6600077701056627E-3</v>
      </c>
      <c r="J896" s="37">
        <v>193492</v>
      </c>
      <c r="K896" s="39">
        <f t="shared" si="214"/>
        <v>5.3765268844386208E-3</v>
      </c>
      <c r="L896" s="37">
        <v>41688</v>
      </c>
      <c r="M896" s="39">
        <f>PRODUCT(L896,100,1/2713405628)</f>
        <v>1.5363718409741576E-3</v>
      </c>
      <c r="N896" s="38">
        <f t="shared" si="215"/>
        <v>-100</v>
      </c>
      <c r="O896" s="38">
        <f>PRODUCT(F896-H896,100,1/H896)</f>
        <v>-33.412942419084651</v>
      </c>
      <c r="P896" s="38">
        <f>PRODUCT(H896-J896,100,1/J896)</f>
        <v>-23.178736071775578</v>
      </c>
      <c r="Q896" s="38">
        <f>PRODUCT(J896-L896,100,1/L896)</f>
        <v>364.14315870274419</v>
      </c>
    </row>
    <row r="897" spans="1:17" s="65" customFormat="1" ht="22.5">
      <c r="A897" s="86"/>
      <c r="B897" s="66" t="s">
        <v>2797</v>
      </c>
      <c r="C897" s="35" t="s">
        <v>2798</v>
      </c>
      <c r="D897" s="64"/>
      <c r="E897" s="64"/>
      <c r="F897" s="36">
        <v>72813</v>
      </c>
      <c r="G897" s="38">
        <f t="shared" si="213"/>
        <v>1.9453759793593643E-3</v>
      </c>
      <c r="H897" s="36">
        <v>39433</v>
      </c>
      <c r="I897" s="38">
        <f>PRODUCT(H897,100,1/4061275531)</f>
        <v>9.7095111373274616E-4</v>
      </c>
      <c r="J897" s="37">
        <v>247518</v>
      </c>
      <c r="K897" s="39">
        <f t="shared" si="214"/>
        <v>6.8777374846633373E-3</v>
      </c>
      <c r="L897" s="37">
        <v>123044</v>
      </c>
      <c r="M897" s="39">
        <f>PRODUCT(L897,100,1/2713405628)</f>
        <v>4.5346703320097931E-3</v>
      </c>
      <c r="N897" s="38">
        <f t="shared" si="215"/>
        <v>-100</v>
      </c>
      <c r="O897" s="38">
        <f>PRODUCT(F897-H897,100,1/H897)</f>
        <v>84.649912509826791</v>
      </c>
      <c r="P897" s="38">
        <f>PRODUCT(H897-J897,100,1/J897)</f>
        <v>-84.068633392318944</v>
      </c>
      <c r="Q897" s="38">
        <f>PRODUCT(J897-L897,100,1/L897)</f>
        <v>101.16218588472417</v>
      </c>
    </row>
    <row r="898" spans="1:17" s="65" customFormat="1" ht="33.75">
      <c r="A898" s="86"/>
      <c r="B898" s="67" t="s">
        <v>110</v>
      </c>
      <c r="C898" s="42" t="s">
        <v>111</v>
      </c>
      <c r="D898" s="64"/>
      <c r="E898" s="64"/>
      <c r="F898" s="36">
        <v>56846</v>
      </c>
      <c r="G898" s="38">
        <f t="shared" si="213"/>
        <v>1.5187788296411688E-3</v>
      </c>
      <c r="H898" s="36">
        <v>8125</v>
      </c>
      <c r="I898" s="38">
        <f>PRODUCT(H898,100,1/4061275531)</f>
        <v>2.0006029972557409E-4</v>
      </c>
      <c r="J898" s="37"/>
      <c r="K898" s="39">
        <f t="shared" si="214"/>
        <v>2.7786817462420257E-8</v>
      </c>
      <c r="L898" s="37"/>
      <c r="M898" s="39"/>
      <c r="N898" s="38">
        <f t="shared" si="215"/>
        <v>-100</v>
      </c>
      <c r="O898" s="38">
        <f>PRODUCT(F898-H898,100,1/H898)</f>
        <v>599.64307692307693</v>
      </c>
      <c r="P898" s="38"/>
      <c r="Q898" s="38"/>
    </row>
    <row r="899" spans="1:17" s="65" customFormat="1" ht="11.25">
      <c r="A899" s="86"/>
      <c r="B899" s="63" t="s">
        <v>2799</v>
      </c>
      <c r="C899" s="42" t="s">
        <v>2800</v>
      </c>
      <c r="D899" s="64"/>
      <c r="E899" s="64"/>
      <c r="F899" s="36">
        <v>46667</v>
      </c>
      <c r="G899" s="38">
        <f t="shared" si="213"/>
        <v>1.2468221447923236E-3</v>
      </c>
      <c r="H899" s="36"/>
      <c r="I899" s="38"/>
      <c r="J899" s="37"/>
      <c r="K899" s="39">
        <f t="shared" si="214"/>
        <v>2.7786817462420257E-8</v>
      </c>
      <c r="L899" s="37"/>
      <c r="M899" s="39"/>
      <c r="N899" s="38">
        <f t="shared" si="215"/>
        <v>-100</v>
      </c>
      <c r="O899" s="38"/>
      <c r="P899" s="38"/>
      <c r="Q899" s="38"/>
    </row>
    <row r="900" spans="1:17" s="65" customFormat="1" ht="22.5">
      <c r="A900" s="86"/>
      <c r="B900" s="67" t="s">
        <v>1021</v>
      </c>
      <c r="C900" s="42" t="s">
        <v>1022</v>
      </c>
      <c r="D900" s="64"/>
      <c r="E900" s="64"/>
      <c r="F900" s="36">
        <v>44918</v>
      </c>
      <c r="G900" s="38">
        <f t="shared" si="213"/>
        <v>1.200093365756993E-3</v>
      </c>
      <c r="H900" s="36">
        <v>22984</v>
      </c>
      <c r="I900" s="38">
        <f>PRODUCT(H900,100,1/4061275531)</f>
        <v>5.6593057586370391E-4</v>
      </c>
      <c r="J900" s="37"/>
      <c r="K900" s="39">
        <f t="shared" si="214"/>
        <v>2.7786817462420257E-8</v>
      </c>
      <c r="L900" s="37"/>
      <c r="M900" s="39"/>
      <c r="N900" s="38">
        <f t="shared" si="215"/>
        <v>-100</v>
      </c>
      <c r="O900" s="38">
        <f>PRODUCT(F900-H900,100,1/H900)</f>
        <v>95.431604594500527</v>
      </c>
      <c r="P900" s="38"/>
      <c r="Q900" s="38"/>
    </row>
    <row r="901" spans="1:17" s="65" customFormat="1" ht="11.25">
      <c r="A901" s="86"/>
      <c r="B901" s="66" t="s">
        <v>1111</v>
      </c>
      <c r="C901" s="35" t="s">
        <v>1112</v>
      </c>
      <c r="D901" s="64"/>
      <c r="E901" s="64"/>
      <c r="F901" s="36">
        <v>41641</v>
      </c>
      <c r="G901" s="38">
        <f t="shared" si="213"/>
        <v>1.1125403589538035E-3</v>
      </c>
      <c r="H901" s="36"/>
      <c r="I901" s="38">
        <f>PRODUCT(H901,100,1/4061275531)</f>
        <v>2.4622806120070655E-8</v>
      </c>
      <c r="J901" s="37">
        <v>3355</v>
      </c>
      <c r="K901" s="39">
        <f t="shared" si="214"/>
        <v>9.322477258641997E-5</v>
      </c>
      <c r="L901" s="37"/>
      <c r="M901" s="39"/>
      <c r="N901" s="38">
        <f t="shared" si="215"/>
        <v>-100</v>
      </c>
      <c r="O901" s="38"/>
      <c r="P901" s="38">
        <f>PRODUCT(H901-J901,100,1/J901)</f>
        <v>-100</v>
      </c>
      <c r="Q901" s="38"/>
    </row>
    <row r="902" spans="1:17" s="40" customFormat="1" ht="22.5">
      <c r="A902" s="86"/>
      <c r="B902" s="66" t="s">
        <v>1061</v>
      </c>
      <c r="C902" s="35" t="s">
        <v>1062</v>
      </c>
      <c r="D902" s="64"/>
      <c r="E902" s="64"/>
      <c r="F902" s="36">
        <v>39764</v>
      </c>
      <c r="G902" s="38">
        <f t="shared" si="213"/>
        <v>1.0623917493201181E-3</v>
      </c>
      <c r="H902" s="36">
        <v>287534</v>
      </c>
      <c r="I902" s="38">
        <f>PRODUCT(H902,100,1/4061275531)</f>
        <v>7.0798939349283963E-3</v>
      </c>
      <c r="J902" s="37">
        <v>115140</v>
      </c>
      <c r="K902" s="39">
        <f t="shared" si="214"/>
        <v>3.1993741626230683E-3</v>
      </c>
      <c r="L902" s="37"/>
      <c r="M902" s="39"/>
      <c r="N902" s="38">
        <f t="shared" si="215"/>
        <v>-100</v>
      </c>
      <c r="O902" s="38">
        <f>PRODUCT(F902-H902,100,1/H902)</f>
        <v>-86.170678945794236</v>
      </c>
      <c r="P902" s="38">
        <f>PRODUCT(H902-J902,100,1/J902)</f>
        <v>149.72555150251867</v>
      </c>
      <c r="Q902" s="38"/>
    </row>
    <row r="903" spans="1:17" s="40" customFormat="1" ht="33.75">
      <c r="A903" s="86"/>
      <c r="B903" s="66" t="s">
        <v>396</v>
      </c>
      <c r="C903" s="35" t="s">
        <v>397</v>
      </c>
      <c r="D903" s="64"/>
      <c r="E903" s="64"/>
      <c r="F903" s="36">
        <v>33225</v>
      </c>
      <c r="G903" s="38">
        <f t="shared" si="213"/>
        <v>8.876864971119839E-4</v>
      </c>
      <c r="H903" s="36"/>
      <c r="I903" s="38">
        <f>PRODUCT(H903,100,1/4061275531)</f>
        <v>2.4622806120070655E-8</v>
      </c>
      <c r="J903" s="37">
        <v>16831</v>
      </c>
      <c r="K903" s="39">
        <f t="shared" si="214"/>
        <v>4.6767992470999535E-4</v>
      </c>
      <c r="L903" s="37">
        <v>30114</v>
      </c>
      <c r="M903" s="39">
        <f>PRODUCT(L903,100,1/2713405628)</f>
        <v>1.1098230094774462E-3</v>
      </c>
      <c r="N903" s="38">
        <f t="shared" si="215"/>
        <v>-100</v>
      </c>
      <c r="O903" s="38"/>
      <c r="P903" s="38">
        <f>PRODUCT(H903-J903,100,1/J903)</f>
        <v>-100</v>
      </c>
      <c r="Q903" s="38">
        <f>PRODUCT(J903-L903,100,1/L903)</f>
        <v>-44.109052268048082</v>
      </c>
    </row>
    <row r="904" spans="1:17" s="40" customFormat="1" ht="33.75">
      <c r="A904" s="86"/>
      <c r="B904" s="67" t="s">
        <v>726</v>
      </c>
      <c r="C904" s="42" t="s">
        <v>727</v>
      </c>
      <c r="D904" s="64"/>
      <c r="E904" s="64"/>
      <c r="F904" s="36">
        <v>25243</v>
      </c>
      <c r="G904" s="38">
        <f t="shared" si="213"/>
        <v>6.7442799839271053E-4</v>
      </c>
      <c r="H904" s="36">
        <v>656</v>
      </c>
      <c r="I904" s="38">
        <f>PRODUCT(H904,100,1/4061275531)</f>
        <v>1.6152560814766351E-5</v>
      </c>
      <c r="J904" s="37"/>
      <c r="K904" s="39">
        <f t="shared" si="214"/>
        <v>2.7786817462420257E-8</v>
      </c>
      <c r="L904" s="37"/>
      <c r="M904" s="39"/>
      <c r="N904" s="38">
        <f t="shared" si="215"/>
        <v>-99.999999999999986</v>
      </c>
      <c r="O904" s="38">
        <f>PRODUCT(F904-H904,100,1/H904)</f>
        <v>3748.018292682927</v>
      </c>
      <c r="P904" s="38"/>
      <c r="Q904" s="38"/>
    </row>
    <row r="905" spans="1:17" s="40" customFormat="1" ht="33.75">
      <c r="A905" s="86"/>
      <c r="B905" s="63" t="s">
        <v>2801</v>
      </c>
      <c r="C905" s="42" t="s">
        <v>2802</v>
      </c>
      <c r="D905" s="64"/>
      <c r="E905" s="64"/>
      <c r="F905" s="36">
        <v>20522</v>
      </c>
      <c r="G905" s="38">
        <f t="shared" si="213"/>
        <v>5.482950276518324E-4</v>
      </c>
      <c r="H905" s="36"/>
      <c r="I905" s="38"/>
      <c r="J905" s="37"/>
      <c r="K905" s="39">
        <f t="shared" si="214"/>
        <v>2.7786817462420257E-8</v>
      </c>
      <c r="L905" s="37"/>
      <c r="M905" s="39"/>
      <c r="N905" s="38">
        <f t="shared" si="215"/>
        <v>-100</v>
      </c>
      <c r="O905" s="38"/>
      <c r="P905" s="38"/>
      <c r="Q905" s="38"/>
    </row>
    <row r="906" spans="1:17" s="40" customFormat="1" ht="33.75">
      <c r="A906" s="86"/>
      <c r="B906" s="63" t="s">
        <v>2803</v>
      </c>
      <c r="C906" s="42" t="s">
        <v>2804</v>
      </c>
      <c r="D906" s="64"/>
      <c r="E906" s="64"/>
      <c r="F906" s="36">
        <v>17853</v>
      </c>
      <c r="G906" s="38">
        <f t="shared" si="213"/>
        <v>4.769862161908276E-4</v>
      </c>
      <c r="H906" s="36"/>
      <c r="I906" s="38"/>
      <c r="J906" s="37"/>
      <c r="K906" s="39">
        <f t="shared" si="214"/>
        <v>2.7786817462420257E-8</v>
      </c>
      <c r="L906" s="37"/>
      <c r="M906" s="39"/>
      <c r="N906" s="38">
        <f t="shared" si="215"/>
        <v>-100</v>
      </c>
      <c r="O906" s="38"/>
      <c r="P906" s="38"/>
      <c r="Q906" s="38"/>
    </row>
    <row r="907" spans="1:17" s="40" customFormat="1" ht="33.75">
      <c r="A907" s="86"/>
      <c r="B907" s="67" t="s">
        <v>1123</v>
      </c>
      <c r="C907" s="42" t="s">
        <v>1124</v>
      </c>
      <c r="D907" s="64"/>
      <c r="E907" s="64"/>
      <c r="F907" s="36">
        <v>12903</v>
      </c>
      <c r="G907" s="38">
        <f t="shared" si="213"/>
        <v>3.4473495477008062E-4</v>
      </c>
      <c r="H907" s="36">
        <v>37848</v>
      </c>
      <c r="I907" s="38">
        <f>PRODUCT(H907,100,1/4061275531)</f>
        <v>9.3192396603243414E-4</v>
      </c>
      <c r="J907" s="37"/>
      <c r="K907" s="39">
        <f t="shared" si="214"/>
        <v>2.7786817462420257E-8</v>
      </c>
      <c r="L907" s="37"/>
      <c r="M907" s="39"/>
      <c r="N907" s="38">
        <f t="shared" si="215"/>
        <v>-100</v>
      </c>
      <c r="O907" s="38">
        <f>PRODUCT(F907-H907,100,1/H907)</f>
        <v>-65.908370323398856</v>
      </c>
      <c r="P907" s="38"/>
      <c r="Q907" s="38"/>
    </row>
    <row r="908" spans="1:17" s="40" customFormat="1" ht="22.5">
      <c r="A908" s="86"/>
      <c r="B908" s="63" t="s">
        <v>2805</v>
      </c>
      <c r="C908" s="42" t="s">
        <v>2806</v>
      </c>
      <c r="D908" s="64"/>
      <c r="E908" s="64"/>
      <c r="F908" s="36">
        <v>12216</v>
      </c>
      <c r="G908" s="38">
        <f t="shared" si="213"/>
        <v>3.2638008273047387E-4</v>
      </c>
      <c r="H908" s="36"/>
      <c r="I908" s="38"/>
      <c r="J908" s="37"/>
      <c r="K908" s="39">
        <f t="shared" si="214"/>
        <v>2.7786817462420257E-8</v>
      </c>
      <c r="L908" s="37"/>
      <c r="M908" s="39"/>
      <c r="N908" s="38">
        <f t="shared" si="215"/>
        <v>-100</v>
      </c>
      <c r="O908" s="38"/>
      <c r="P908" s="38"/>
      <c r="Q908" s="38"/>
    </row>
    <row r="909" spans="1:17" s="40" customFormat="1" ht="33.75">
      <c r="A909" s="86"/>
      <c r="B909" s="66" t="s">
        <v>2807</v>
      </c>
      <c r="C909" s="35" t="s">
        <v>2808</v>
      </c>
      <c r="D909" s="64"/>
      <c r="E909" s="64"/>
      <c r="F909" s="36">
        <v>7588</v>
      </c>
      <c r="G909" s="38">
        <f t="shared" si="213"/>
        <v>2.0273183265871283E-4</v>
      </c>
      <c r="H909" s="36">
        <v>132243</v>
      </c>
      <c r="I909" s="38">
        <f>PRODUCT(H909,100,1/4061275531)</f>
        <v>3.2561937497365039E-3</v>
      </c>
      <c r="J909" s="37">
        <v>46015</v>
      </c>
      <c r="K909" s="39">
        <f t="shared" si="214"/>
        <v>1.2786104055332681E-3</v>
      </c>
      <c r="L909" s="37">
        <v>63335</v>
      </c>
      <c r="M909" s="39">
        <f>PRODUCT(L909,100,1/2713405628)</f>
        <v>2.3341515675517721E-3</v>
      </c>
      <c r="N909" s="38">
        <f t="shared" si="215"/>
        <v>-100</v>
      </c>
      <c r="O909" s="38">
        <f>PRODUCT(F909-H909,100,1/H909)</f>
        <v>-94.262078144022752</v>
      </c>
      <c r="P909" s="38">
        <f>PRODUCT(H909-J909,100,1/J909)</f>
        <v>187.3910681299576</v>
      </c>
      <c r="Q909" s="38">
        <f>PRODUCT(J909-L909,100,1/L909)</f>
        <v>-27.346648772400723</v>
      </c>
    </row>
    <row r="910" spans="1:17" s="40" customFormat="1" ht="22.5">
      <c r="A910" s="86"/>
      <c r="B910" s="66" t="s">
        <v>2809</v>
      </c>
      <c r="C910" s="35" t="s">
        <v>2810</v>
      </c>
      <c r="D910" s="64"/>
      <c r="E910" s="64"/>
      <c r="F910" s="36">
        <v>6552</v>
      </c>
      <c r="G910" s="38">
        <f t="shared" si="213"/>
        <v>1.7505257875327971E-4</v>
      </c>
      <c r="H910" s="36">
        <v>57198</v>
      </c>
      <c r="I910" s="38">
        <f>PRODUCT(H910,100,1/4061275531)</f>
        <v>1.4083752644558013E-3</v>
      </c>
      <c r="J910" s="37">
        <v>29954</v>
      </c>
      <c r="K910" s="39">
        <f t="shared" si="214"/>
        <v>8.3232633026933639E-4</v>
      </c>
      <c r="L910" s="37">
        <v>22274</v>
      </c>
      <c r="M910" s="39">
        <f>PRODUCT(L910,100,1/2713405628)</f>
        <v>8.2088721900447099E-4</v>
      </c>
      <c r="N910" s="38">
        <f t="shared" si="215"/>
        <v>-100</v>
      </c>
      <c r="O910" s="38">
        <f>PRODUCT(F910-H910,100,1/H910)</f>
        <v>-88.545054022867944</v>
      </c>
      <c r="P910" s="38">
        <f>PRODUCT(H910-J910,100,1/J910)</f>
        <v>90.952794284569677</v>
      </c>
      <c r="Q910" s="38">
        <f>PRODUCT(J910-L910,100,1/L910)</f>
        <v>34.479662386639134</v>
      </c>
    </row>
    <row r="911" spans="1:17" s="40" customFormat="1" ht="22.5">
      <c r="A911" s="86"/>
      <c r="B911" s="66" t="s">
        <v>1073</v>
      </c>
      <c r="C911" s="35" t="s">
        <v>1074</v>
      </c>
      <c r="D911" s="64"/>
      <c r="E911" s="64"/>
      <c r="F911" s="36">
        <v>4376</v>
      </c>
      <c r="G911" s="38">
        <f t="shared" si="213"/>
        <v>1.169154585812503E-4</v>
      </c>
      <c r="H911" s="36"/>
      <c r="I911" s="38">
        <f>PRODUCT(H911,100,1/4061275531)</f>
        <v>2.4622806120070655E-8</v>
      </c>
      <c r="J911" s="37">
        <v>3173</v>
      </c>
      <c r="K911" s="39">
        <f t="shared" si="214"/>
        <v>8.8167571808259472E-5</v>
      </c>
      <c r="L911" s="37"/>
      <c r="M911" s="39"/>
      <c r="N911" s="38">
        <f t="shared" si="215"/>
        <v>-100</v>
      </c>
      <c r="O911" s="38"/>
      <c r="P911" s="38">
        <f>PRODUCT(H911-J911,100,1/J911)</f>
        <v>-99.999999999999986</v>
      </c>
      <c r="Q911" s="38"/>
    </row>
    <row r="912" spans="1:17" s="40" customFormat="1" ht="22.5">
      <c r="A912" s="86"/>
      <c r="B912" s="63" t="s">
        <v>2811</v>
      </c>
      <c r="C912" s="42" t="s">
        <v>2812</v>
      </c>
      <c r="D912" s="64"/>
      <c r="E912" s="64"/>
      <c r="F912" s="36">
        <v>4334</v>
      </c>
      <c r="G912" s="38">
        <f t="shared" si="213"/>
        <v>1.1579332666616518E-4</v>
      </c>
      <c r="H912" s="36"/>
      <c r="I912" s="38"/>
      <c r="J912" s="37"/>
      <c r="K912" s="39">
        <f t="shared" si="214"/>
        <v>2.7786817462420257E-8</v>
      </c>
      <c r="L912" s="37"/>
      <c r="M912" s="39"/>
      <c r="N912" s="38">
        <f t="shared" si="215"/>
        <v>-100</v>
      </c>
      <c r="O912" s="38"/>
      <c r="P912" s="38"/>
      <c r="Q912" s="38"/>
    </row>
    <row r="913" spans="1:17" s="40" customFormat="1" ht="11.25">
      <c r="A913" s="86"/>
      <c r="B913" s="63" t="s">
        <v>2813</v>
      </c>
      <c r="C913" s="42" t="s">
        <v>2814</v>
      </c>
      <c r="D913" s="64"/>
      <c r="E913" s="64"/>
      <c r="F913" s="36">
        <v>3343</v>
      </c>
      <c r="G913" s="38">
        <f t="shared" si="213"/>
        <v>8.9316356955466131E-5</v>
      </c>
      <c r="H913" s="36"/>
      <c r="I913" s="38"/>
      <c r="J913" s="37"/>
      <c r="K913" s="39">
        <f t="shared" si="214"/>
        <v>2.7786817462420257E-8</v>
      </c>
      <c r="L913" s="37"/>
      <c r="M913" s="39"/>
      <c r="N913" s="38">
        <f t="shared" si="215"/>
        <v>-100</v>
      </c>
      <c r="O913" s="38"/>
      <c r="P913" s="38"/>
      <c r="Q913" s="38"/>
    </row>
    <row r="914" spans="1:17" s="40" customFormat="1" ht="22.5">
      <c r="A914" s="86"/>
      <c r="B914" s="66" t="s">
        <v>2815</v>
      </c>
      <c r="C914" s="35" t="s">
        <v>2816</v>
      </c>
      <c r="D914" s="64"/>
      <c r="E914" s="64"/>
      <c r="F914" s="36">
        <v>2899</v>
      </c>
      <c r="G914" s="38">
        <f t="shared" si="213"/>
        <v>7.7453819567423359E-5</v>
      </c>
      <c r="H914" s="36">
        <v>1708</v>
      </c>
      <c r="I914" s="38">
        <f>PRODUCT(H914,100,1/4061275531)</f>
        <v>4.2055752853080681E-5</v>
      </c>
      <c r="J914" s="37">
        <v>3779</v>
      </c>
      <c r="K914" s="39">
        <f t="shared" si="214"/>
        <v>1.0500638319048615E-4</v>
      </c>
      <c r="L914" s="37"/>
      <c r="M914" s="39"/>
      <c r="N914" s="38">
        <f t="shared" si="215"/>
        <v>-100</v>
      </c>
      <c r="O914" s="38">
        <f>PRODUCT(F914-H914,100,1/H914)</f>
        <v>69.730679156908664</v>
      </c>
      <c r="P914" s="38">
        <f>PRODUCT(H914-J914,100,1/J914)</f>
        <v>-54.802857898915057</v>
      </c>
      <c r="Q914" s="38"/>
    </row>
    <row r="915" spans="1:17" s="40" customFormat="1" ht="11.25">
      <c r="A915" s="86"/>
      <c r="B915" s="66" t="s">
        <v>2817</v>
      </c>
      <c r="C915" s="35" t="s">
        <v>2818</v>
      </c>
      <c r="D915" s="64"/>
      <c r="E915" s="64"/>
      <c r="F915" s="36">
        <v>2800</v>
      </c>
      <c r="G915" s="38">
        <f t="shared" si="213"/>
        <v>7.4808794339008421E-5</v>
      </c>
      <c r="H915" s="36">
        <v>10132</v>
      </c>
      <c r="I915" s="38">
        <f>PRODUCT(H915,100,1/4061275531)</f>
        <v>2.4947827160855588E-4</v>
      </c>
      <c r="J915" s="37">
        <v>14878</v>
      </c>
      <c r="K915" s="39">
        <f t="shared" si="214"/>
        <v>4.1341227020588858E-4</v>
      </c>
      <c r="L915" s="37"/>
      <c r="M915" s="39"/>
      <c r="N915" s="38">
        <f t="shared" si="215"/>
        <v>-100</v>
      </c>
      <c r="O915" s="38">
        <f>PRODUCT(F915-H915,100,1/H915)</f>
        <v>-72.364784840110545</v>
      </c>
      <c r="P915" s="38">
        <f>PRODUCT(H915-J915,100,1/J915)</f>
        <v>-31.899448850651972</v>
      </c>
      <c r="Q915" s="38"/>
    </row>
    <row r="916" spans="1:17" s="40" customFormat="1" ht="33.75">
      <c r="A916" s="86"/>
      <c r="B916" s="63" t="s">
        <v>198</v>
      </c>
      <c r="C916" s="42" t="s">
        <v>199</v>
      </c>
      <c r="D916" s="64"/>
      <c r="E916" s="64"/>
      <c r="F916" s="36">
        <v>2296</v>
      </c>
      <c r="G916" s="38">
        <f t="shared" si="213"/>
        <v>6.1343211357986911E-5</v>
      </c>
      <c r="H916" s="36"/>
      <c r="I916" s="38"/>
      <c r="J916" s="37"/>
      <c r="K916" s="39">
        <f t="shared" si="214"/>
        <v>2.7786817462420257E-8</v>
      </c>
      <c r="L916" s="37"/>
      <c r="M916" s="39"/>
      <c r="N916" s="38">
        <f t="shared" si="215"/>
        <v>-100</v>
      </c>
      <c r="O916" s="38"/>
      <c r="P916" s="38"/>
      <c r="Q916" s="38"/>
    </row>
    <row r="917" spans="1:17" s="40" customFormat="1" ht="11.25">
      <c r="A917" s="86"/>
      <c r="B917" s="66" t="s">
        <v>2819</v>
      </c>
      <c r="C917" s="35" t="s">
        <v>2820</v>
      </c>
      <c r="D917" s="64"/>
      <c r="E917" s="64"/>
      <c r="F917" s="36">
        <v>2253</v>
      </c>
      <c r="G917" s="38">
        <f t="shared" si="213"/>
        <v>6.0194362016352131E-5</v>
      </c>
      <c r="H917" s="36"/>
      <c r="I917" s="38">
        <f>PRODUCT(H917,100,1/4061275531)</f>
        <v>2.4622806120070655E-8</v>
      </c>
      <c r="J917" s="37">
        <v>450</v>
      </c>
      <c r="K917" s="39">
        <f t="shared" si="214"/>
        <v>1.2504067858089115E-5</v>
      </c>
      <c r="L917" s="47"/>
      <c r="M917" s="39"/>
      <c r="N917" s="38">
        <f t="shared" si="215"/>
        <v>-100</v>
      </c>
      <c r="O917" s="38"/>
      <c r="P917" s="38">
        <f>PRODUCT(H917-J917,100,1/J917)</f>
        <v>-100</v>
      </c>
      <c r="Q917" s="38"/>
    </row>
    <row r="918" spans="1:17" s="40" customFormat="1" ht="11.25">
      <c r="A918" s="86"/>
      <c r="B918" s="66" t="s">
        <v>2821</v>
      </c>
      <c r="C918" s="35" t="s">
        <v>2822</v>
      </c>
      <c r="D918" s="64"/>
      <c r="E918" s="64"/>
      <c r="F918" s="36">
        <v>1622</v>
      </c>
      <c r="G918" s="38">
        <f t="shared" si="213"/>
        <v>4.333566586352559E-5</v>
      </c>
      <c r="H918" s="36"/>
      <c r="I918" s="38">
        <f>PRODUCT(H918,100,1/4061275531)</f>
        <v>2.4622806120070655E-8</v>
      </c>
      <c r="J918" s="37">
        <v>658</v>
      </c>
      <c r="K918" s="39">
        <f t="shared" si="214"/>
        <v>1.828372589027253E-5</v>
      </c>
      <c r="L918" s="47"/>
      <c r="M918" s="39"/>
      <c r="N918" s="38">
        <f t="shared" si="215"/>
        <v>-100</v>
      </c>
      <c r="O918" s="38"/>
      <c r="P918" s="38">
        <f>PRODUCT(H918-J918,100,1/J918)</f>
        <v>-100</v>
      </c>
      <c r="Q918" s="38"/>
    </row>
    <row r="919" spans="1:17" s="40" customFormat="1" ht="11.25">
      <c r="A919" s="86"/>
      <c r="B919" s="63" t="s">
        <v>2823</v>
      </c>
      <c r="C919" s="42" t="s">
        <v>2824</v>
      </c>
      <c r="D919" s="64"/>
      <c r="E919" s="64"/>
      <c r="F919" s="36">
        <v>1478</v>
      </c>
      <c r="G919" s="38">
        <f t="shared" si="213"/>
        <v>3.9488356440376589E-5</v>
      </c>
      <c r="H919" s="36"/>
      <c r="I919" s="38"/>
      <c r="J919" s="37"/>
      <c r="K919" s="39">
        <f t="shared" si="214"/>
        <v>2.7786817462420257E-8</v>
      </c>
      <c r="L919" s="37"/>
      <c r="M919" s="39"/>
      <c r="N919" s="38">
        <f t="shared" si="215"/>
        <v>-100.00000000000001</v>
      </c>
      <c r="O919" s="38"/>
      <c r="P919" s="38"/>
      <c r="Q919" s="38"/>
    </row>
    <row r="920" spans="1:17" s="40" customFormat="1" ht="22.5">
      <c r="A920" s="86"/>
      <c r="B920" s="67" t="s">
        <v>2825</v>
      </c>
      <c r="C920" s="42" t="s">
        <v>2826</v>
      </c>
      <c r="D920" s="64"/>
      <c r="E920" s="64"/>
      <c r="F920" s="36">
        <v>1108</v>
      </c>
      <c r="G920" s="38">
        <f t="shared" si="213"/>
        <v>2.9602908617007618E-5</v>
      </c>
      <c r="H920" s="36">
        <v>566</v>
      </c>
      <c r="I920" s="38">
        <f t="shared" ref="I920:I925" si="216">PRODUCT(H920,100,1/4061275531)</f>
        <v>1.3936508263959991E-5</v>
      </c>
      <c r="J920" s="37"/>
      <c r="K920" s="39">
        <f t="shared" si="214"/>
        <v>2.7786817462420257E-8</v>
      </c>
      <c r="L920" s="37"/>
      <c r="M920" s="39"/>
      <c r="N920" s="38">
        <f t="shared" si="215"/>
        <v>-100</v>
      </c>
      <c r="O920" s="38">
        <f>PRODUCT(F920-H920,100,1/H920)</f>
        <v>95.759717314487631</v>
      </c>
      <c r="P920" s="38"/>
      <c r="Q920" s="38"/>
    </row>
    <row r="921" spans="1:17" s="40" customFormat="1" ht="11.25">
      <c r="A921" s="86"/>
      <c r="B921" s="66" t="s">
        <v>2827</v>
      </c>
      <c r="C921" s="35" t="s">
        <v>2828</v>
      </c>
      <c r="D921" s="64"/>
      <c r="E921" s="64"/>
      <c r="F921" s="36">
        <v>1014</v>
      </c>
      <c r="G921" s="38">
        <f t="shared" si="213"/>
        <v>2.7091470521340906E-5</v>
      </c>
      <c r="H921" s="36">
        <v>923</v>
      </c>
      <c r="I921" s="38">
        <f t="shared" si="216"/>
        <v>2.2726850048825216E-5</v>
      </c>
      <c r="J921" s="37">
        <v>2480</v>
      </c>
      <c r="K921" s="39">
        <f t="shared" si="214"/>
        <v>6.8911307306802243E-5</v>
      </c>
      <c r="L921" s="47"/>
      <c r="M921" s="39"/>
      <c r="N921" s="38">
        <f t="shared" si="215"/>
        <v>-100</v>
      </c>
      <c r="O921" s="38">
        <f>PRODUCT(F921-H921,100,1/H921)</f>
        <v>9.8591549295774641</v>
      </c>
      <c r="P921" s="38">
        <f>PRODUCT(H921-J921,100,1/J921)</f>
        <v>-62.782258064516128</v>
      </c>
      <c r="Q921" s="38"/>
    </row>
    <row r="922" spans="1:17" s="40" customFormat="1" ht="33.75">
      <c r="A922" s="86"/>
      <c r="B922" s="67" t="s">
        <v>2829</v>
      </c>
      <c r="C922" s="42" t="s">
        <v>2830</v>
      </c>
      <c r="D922" s="64"/>
      <c r="E922" s="64"/>
      <c r="F922" s="36">
        <v>807</v>
      </c>
      <c r="G922" s="38">
        <f t="shared" si="213"/>
        <v>2.1560963225564214E-5</v>
      </c>
      <c r="H922" s="36">
        <v>878</v>
      </c>
      <c r="I922" s="38">
        <f t="shared" si="216"/>
        <v>2.1618823773422037E-5</v>
      </c>
      <c r="J922" s="37"/>
      <c r="K922" s="39">
        <f t="shared" si="214"/>
        <v>2.7786817462420257E-8</v>
      </c>
      <c r="L922" s="37"/>
      <c r="M922" s="39"/>
      <c r="N922" s="38">
        <f t="shared" si="215"/>
        <v>-100</v>
      </c>
      <c r="O922" s="38">
        <f>PRODUCT(F922-H922,100,1/H922)</f>
        <v>-8.0865603644646917</v>
      </c>
      <c r="P922" s="38"/>
      <c r="Q922" s="38"/>
    </row>
    <row r="923" spans="1:17" s="40" customFormat="1" ht="22.5">
      <c r="A923" s="86"/>
      <c r="B923" s="67" t="s">
        <v>2831</v>
      </c>
      <c r="C923" s="42" t="s">
        <v>2832</v>
      </c>
      <c r="D923" s="64"/>
      <c r="E923" s="64"/>
      <c r="F923" s="36">
        <v>753</v>
      </c>
      <c r="G923" s="38">
        <f t="shared" si="213"/>
        <v>2.0118222191883337E-5</v>
      </c>
      <c r="H923" s="36">
        <v>18554</v>
      </c>
      <c r="I923" s="38">
        <f t="shared" si="216"/>
        <v>4.5685154475179097E-4</v>
      </c>
      <c r="J923" s="37"/>
      <c r="K923" s="39">
        <f t="shared" si="214"/>
        <v>2.7786817462420257E-8</v>
      </c>
      <c r="L923" s="37"/>
      <c r="M923" s="39"/>
      <c r="N923" s="38">
        <f t="shared" si="215"/>
        <v>-99.999999999999986</v>
      </c>
      <c r="O923" s="38">
        <f>PRODUCT(F923-H923,100,1/H923)</f>
        <v>-95.941575940497998</v>
      </c>
      <c r="P923" s="38"/>
      <c r="Q923" s="38"/>
    </row>
    <row r="924" spans="1:17" s="40" customFormat="1" ht="33.75">
      <c r="A924" s="86"/>
      <c r="B924" s="66" t="s">
        <v>1151</v>
      </c>
      <c r="C924" s="35" t="s">
        <v>1152</v>
      </c>
      <c r="D924" s="64"/>
      <c r="E924" s="64"/>
      <c r="F924" s="36">
        <v>694</v>
      </c>
      <c r="G924" s="38">
        <f t="shared" si="213"/>
        <v>1.8541894025454231E-5</v>
      </c>
      <c r="H924" s="36">
        <v>331</v>
      </c>
      <c r="I924" s="38">
        <f t="shared" si="216"/>
        <v>8.1501488257433871E-6</v>
      </c>
      <c r="J924" s="37">
        <v>1795</v>
      </c>
      <c r="K924" s="39">
        <f t="shared" si="214"/>
        <v>4.9877337345044359E-5</v>
      </c>
      <c r="L924" s="37">
        <v>2894</v>
      </c>
      <c r="M924" s="39">
        <f>PRODUCT(L924,100,1/2713405628)</f>
        <v>1.0665563490163145E-4</v>
      </c>
      <c r="N924" s="38">
        <f t="shared" si="215"/>
        <v>-100</v>
      </c>
      <c r="O924" s="38">
        <f>PRODUCT(F924-H924,100,1/H924)</f>
        <v>109.66767371601209</v>
      </c>
      <c r="P924" s="38">
        <f>PRODUCT(H924-J924,100,1/J924)</f>
        <v>-81.559888579387191</v>
      </c>
      <c r="Q924" s="38">
        <f>PRODUCT(J924-L924,100,1/L924)</f>
        <v>-37.975120939875602</v>
      </c>
    </row>
    <row r="925" spans="1:17" s="40" customFormat="1" ht="11.25">
      <c r="A925" s="86"/>
      <c r="B925" s="66" t="s">
        <v>2833</v>
      </c>
      <c r="C925" s="35" t="s">
        <v>2834</v>
      </c>
      <c r="D925" s="64"/>
      <c r="E925" s="64"/>
      <c r="F925" s="36">
        <v>534</v>
      </c>
      <c r="G925" s="38">
        <f t="shared" si="213"/>
        <v>1.4267105777510892E-5</v>
      </c>
      <c r="H925" s="36"/>
      <c r="I925" s="38">
        <f t="shared" si="216"/>
        <v>2.4622806120070655E-8</v>
      </c>
      <c r="J925" s="37">
        <v>44359</v>
      </c>
      <c r="K925" s="39">
        <f t="shared" si="214"/>
        <v>1.2325954358155002E-3</v>
      </c>
      <c r="L925" s="37">
        <v>131008</v>
      </c>
      <c r="M925" s="39">
        <f>PRODUCT(L925,100,1/2713405628)</f>
        <v>4.8281760252912691E-3</v>
      </c>
      <c r="N925" s="38">
        <f t="shared" si="215"/>
        <v>-100</v>
      </c>
      <c r="O925" s="38"/>
      <c r="P925" s="38">
        <f>PRODUCT(H925-J925,100,1/J925)</f>
        <v>-100</v>
      </c>
      <c r="Q925" s="38">
        <f>PRODUCT(J925-L925,100,1/L925)</f>
        <v>-66.14023571079629</v>
      </c>
    </row>
    <row r="926" spans="1:17" s="40" customFormat="1" ht="22.5">
      <c r="A926" s="86"/>
      <c r="B926" s="63" t="s">
        <v>2835</v>
      </c>
      <c r="C926" s="42" t="s">
        <v>2836</v>
      </c>
      <c r="D926" s="64"/>
      <c r="E926" s="64"/>
      <c r="F926" s="36">
        <v>389</v>
      </c>
      <c r="G926" s="38">
        <f t="shared" si="213"/>
        <v>1.0393078927812242E-5</v>
      </c>
      <c r="H926" s="36"/>
      <c r="I926" s="38"/>
      <c r="J926" s="37"/>
      <c r="K926" s="39">
        <f t="shared" si="214"/>
        <v>2.7786817462420257E-8</v>
      </c>
      <c r="L926" s="37"/>
      <c r="M926" s="39"/>
      <c r="N926" s="38">
        <f t="shared" si="215"/>
        <v>-99.999999999999986</v>
      </c>
      <c r="O926" s="38"/>
      <c r="P926" s="38"/>
      <c r="Q926" s="38"/>
    </row>
    <row r="927" spans="1:17" s="40" customFormat="1" ht="11.25">
      <c r="A927" s="86"/>
      <c r="B927" s="66" t="s">
        <v>318</v>
      </c>
      <c r="C927" s="35" t="s">
        <v>319</v>
      </c>
      <c r="D927" s="64"/>
      <c r="E927" s="64"/>
      <c r="F927" s="36">
        <v>323</v>
      </c>
      <c r="G927" s="38">
        <f t="shared" si="213"/>
        <v>8.6297287755356141E-6</v>
      </c>
      <c r="H927" s="36">
        <v>1402150</v>
      </c>
      <c r="I927" s="38">
        <f>PRODUCT(H927,100,1/4061275531)</f>
        <v>3.4524867601257073E-2</v>
      </c>
      <c r="J927" s="37">
        <v>50</v>
      </c>
      <c r="K927" s="39">
        <f t="shared" si="214"/>
        <v>1.389340873121013E-6</v>
      </c>
      <c r="L927" s="37">
        <v>6943</v>
      </c>
      <c r="M927" s="39">
        <f>PRODUCT(L927,100,1/2713405628)</f>
        <v>2.558777032211566E-4</v>
      </c>
      <c r="N927" s="38">
        <f t="shared" si="215"/>
        <v>-100</v>
      </c>
      <c r="O927" s="38">
        <f>PRODUCT(F927-H927,100,1/H927)</f>
        <v>-99.976963948222377</v>
      </c>
      <c r="P927" s="38">
        <f>PRODUCT(H927-J927,100,1/J927)</f>
        <v>2804200</v>
      </c>
      <c r="Q927" s="38">
        <f>PRODUCT(J927-L927,100,1/L927)</f>
        <v>-99.279850208843442</v>
      </c>
    </row>
    <row r="928" spans="1:17" s="40" customFormat="1" ht="11.25">
      <c r="A928" s="86"/>
      <c r="B928" s="66" t="s">
        <v>446</v>
      </c>
      <c r="C928" s="35" t="s">
        <v>447</v>
      </c>
      <c r="D928" s="64"/>
      <c r="E928" s="64"/>
      <c r="F928" s="36">
        <v>293</v>
      </c>
      <c r="G928" s="38">
        <f t="shared" si="213"/>
        <v>7.8282059790462383E-6</v>
      </c>
      <c r="H928" s="36">
        <v>20229</v>
      </c>
      <c r="I928" s="38">
        <f>PRODUCT(H928,100,1/4061275531)</f>
        <v>4.9809474500290933E-4</v>
      </c>
      <c r="J928" s="37">
        <v>284</v>
      </c>
      <c r="K928" s="39">
        <f t="shared" si="214"/>
        <v>7.8914561593273533E-6</v>
      </c>
      <c r="L928" s="47"/>
      <c r="M928" s="39"/>
      <c r="N928" s="38">
        <f t="shared" si="215"/>
        <v>-100</v>
      </c>
      <c r="O928" s="38">
        <f>PRODUCT(F928-H928,100,1/H928)</f>
        <v>-98.551584359088437</v>
      </c>
      <c r="P928" s="38">
        <f>PRODUCT(H928-J928,100,1/J928)</f>
        <v>7022.8873239436625</v>
      </c>
      <c r="Q928" s="38"/>
    </row>
    <row r="929" spans="1:17" s="40" customFormat="1" ht="33.75">
      <c r="A929" s="86"/>
      <c r="B929" s="63" t="s">
        <v>809</v>
      </c>
      <c r="C929" s="42" t="s">
        <v>810</v>
      </c>
      <c r="D929" s="64"/>
      <c r="E929" s="64"/>
      <c r="F929" s="36">
        <v>282</v>
      </c>
      <c r="G929" s="38">
        <f t="shared" si="213"/>
        <v>7.5343142870001337E-6</v>
      </c>
      <c r="H929" s="36"/>
      <c r="I929" s="38"/>
      <c r="J929" s="37"/>
      <c r="K929" s="39">
        <f t="shared" si="214"/>
        <v>2.7786817462420257E-8</v>
      </c>
      <c r="L929" s="37"/>
      <c r="M929" s="39"/>
      <c r="N929" s="38">
        <f t="shared" si="215"/>
        <v>-100</v>
      </c>
      <c r="O929" s="38"/>
      <c r="P929" s="38"/>
      <c r="Q929" s="38"/>
    </row>
    <row r="930" spans="1:17" s="40" customFormat="1" ht="33.75">
      <c r="A930" s="86"/>
      <c r="B930" s="67" t="s">
        <v>2837</v>
      </c>
      <c r="C930" s="42" t="s">
        <v>2838</v>
      </c>
      <c r="D930" s="64"/>
      <c r="E930" s="64"/>
      <c r="F930" s="36">
        <v>278</v>
      </c>
      <c r="G930" s="38">
        <f t="shared" si="213"/>
        <v>7.4274445808015504E-6</v>
      </c>
      <c r="H930" s="36">
        <v>15253</v>
      </c>
      <c r="I930" s="38">
        <f>PRODUCT(H930,100,1/4061275531)</f>
        <v>3.7557166174943769E-4</v>
      </c>
      <c r="J930" s="37"/>
      <c r="K930" s="39">
        <f t="shared" si="214"/>
        <v>2.7786817462420257E-8</v>
      </c>
      <c r="L930" s="37"/>
      <c r="M930" s="39"/>
      <c r="N930" s="38">
        <f t="shared" si="215"/>
        <v>-100</v>
      </c>
      <c r="O930" s="38">
        <f>PRODUCT(F930-H930,100,1/H930)</f>
        <v>-98.177407723070871</v>
      </c>
      <c r="P930" s="38"/>
      <c r="Q930" s="38"/>
    </row>
    <row r="931" spans="1:17" s="40" customFormat="1" ht="22.5">
      <c r="A931" s="86"/>
      <c r="B931" s="66" t="s">
        <v>2839</v>
      </c>
      <c r="C931" s="35" t="s">
        <v>2840</v>
      </c>
      <c r="D931" s="64"/>
      <c r="E931" s="64"/>
      <c r="F931" s="36">
        <v>166</v>
      </c>
      <c r="G931" s="38">
        <f t="shared" si="213"/>
        <v>4.4350928072412138E-6</v>
      </c>
      <c r="H931" s="36"/>
      <c r="I931" s="38">
        <f>PRODUCT(H931,100,1/4061275531)</f>
        <v>2.4622806120070655E-8</v>
      </c>
      <c r="J931" s="37">
        <v>1982</v>
      </c>
      <c r="K931" s="39">
        <f t="shared" si="214"/>
        <v>5.5073472210516951E-5</v>
      </c>
      <c r="L931" s="47"/>
      <c r="M931" s="39"/>
      <c r="N931" s="38">
        <f t="shared" si="215"/>
        <v>-100</v>
      </c>
      <c r="O931" s="38"/>
      <c r="P931" s="38">
        <f>PRODUCT(H931-J931,100,1/J931)</f>
        <v>-100</v>
      </c>
      <c r="Q931" s="38"/>
    </row>
    <row r="932" spans="1:17" s="40" customFormat="1" ht="33.75">
      <c r="A932" s="86"/>
      <c r="B932" s="63" t="s">
        <v>2841</v>
      </c>
      <c r="C932" s="42" t="s">
        <v>2842</v>
      </c>
      <c r="D932" s="64"/>
      <c r="E932" s="64"/>
      <c r="F932" s="36">
        <v>104</v>
      </c>
      <c r="G932" s="38">
        <f t="shared" si="213"/>
        <v>2.7786123611631701E-6</v>
      </c>
      <c r="H932" s="36"/>
      <c r="I932" s="38"/>
      <c r="J932" s="37"/>
      <c r="K932" s="39">
        <f t="shared" si="214"/>
        <v>2.7786817462420257E-8</v>
      </c>
      <c r="L932" s="37"/>
      <c r="M932" s="39"/>
      <c r="N932" s="38">
        <f t="shared" si="215"/>
        <v>-100</v>
      </c>
      <c r="O932" s="38"/>
      <c r="P932" s="38"/>
      <c r="Q932" s="38"/>
    </row>
    <row r="933" spans="1:17" s="40" customFormat="1" ht="22.5">
      <c r="A933" s="86"/>
      <c r="B933" s="66" t="s">
        <v>2843</v>
      </c>
      <c r="C933" s="35" t="s">
        <v>2844</v>
      </c>
      <c r="D933" s="64"/>
      <c r="E933" s="64"/>
      <c r="F933" s="36">
        <v>80</v>
      </c>
      <c r="G933" s="38">
        <f t="shared" si="213"/>
        <v>2.1373941239716692E-6</v>
      </c>
      <c r="H933" s="36"/>
      <c r="I933" s="38">
        <f>PRODUCT(H933,100,1/4061275531)</f>
        <v>2.4622806120070655E-8</v>
      </c>
      <c r="J933" s="37">
        <v>200</v>
      </c>
      <c r="K933" s="39">
        <f t="shared" si="214"/>
        <v>5.5573634924840519E-6</v>
      </c>
      <c r="L933" s="37"/>
      <c r="M933" s="39"/>
      <c r="N933" s="38">
        <f t="shared" si="215"/>
        <v>-100</v>
      </c>
      <c r="O933" s="38"/>
      <c r="P933" s="38">
        <f>PRODUCT(H933-J933,100,1/J933)</f>
        <v>-100</v>
      </c>
      <c r="Q933" s="38"/>
    </row>
    <row r="934" spans="1:17" s="40" customFormat="1" ht="11.25">
      <c r="A934" s="86"/>
      <c r="B934" s="63" t="s">
        <v>2845</v>
      </c>
      <c r="C934" s="42" t="s">
        <v>2846</v>
      </c>
      <c r="D934" s="64"/>
      <c r="E934" s="64"/>
      <c r="F934" s="36">
        <v>77</v>
      </c>
      <c r="G934" s="38">
        <f t="shared" si="213"/>
        <v>2.0572418443227316E-6</v>
      </c>
      <c r="H934" s="36"/>
      <c r="I934" s="38"/>
      <c r="J934" s="37"/>
      <c r="K934" s="39">
        <f t="shared" si="214"/>
        <v>2.7786817462420257E-8</v>
      </c>
      <c r="L934" s="37"/>
      <c r="M934" s="39"/>
      <c r="N934" s="38">
        <f t="shared" si="215"/>
        <v>-100</v>
      </c>
      <c r="O934" s="38"/>
      <c r="P934" s="38"/>
      <c r="Q934" s="38"/>
    </row>
    <row r="935" spans="1:17" s="40" customFormat="1" ht="33.75">
      <c r="A935" s="86"/>
      <c r="B935" s="66" t="s">
        <v>2847</v>
      </c>
      <c r="C935" s="35" t="s">
        <v>2848</v>
      </c>
      <c r="D935" s="64"/>
      <c r="E935" s="64"/>
      <c r="F935" s="36">
        <v>54</v>
      </c>
      <c r="G935" s="38">
        <f t="shared" si="213"/>
        <v>1.4427410336808767E-6</v>
      </c>
      <c r="H935" s="36"/>
      <c r="I935" s="38">
        <f t="shared" ref="I935:I959" si="217">PRODUCT(H935,100,1/4061275531)</f>
        <v>2.4622806120070655E-8</v>
      </c>
      <c r="J935" s="37">
        <v>175660</v>
      </c>
      <c r="K935" s="39">
        <f t="shared" si="214"/>
        <v>4.881032355448742E-3</v>
      </c>
      <c r="L935" s="47"/>
      <c r="M935" s="39"/>
      <c r="N935" s="38">
        <f t="shared" si="215"/>
        <v>-100</v>
      </c>
      <c r="O935" s="38"/>
      <c r="P935" s="38">
        <f>PRODUCT(H935-J935,100,1/J935)</f>
        <v>-100</v>
      </c>
      <c r="Q935" s="38"/>
    </row>
    <row r="936" spans="1:17" s="40" customFormat="1" ht="11.25">
      <c r="A936" s="86"/>
      <c r="B936" s="66" t="s">
        <v>2849</v>
      </c>
      <c r="C936" s="35" t="s">
        <v>2850</v>
      </c>
      <c r="D936" s="64"/>
      <c r="E936" s="64"/>
      <c r="F936" s="36">
        <v>52</v>
      </c>
      <c r="G936" s="38">
        <f t="shared" si="213"/>
        <v>1.3893061805815851E-6</v>
      </c>
      <c r="H936" s="36">
        <v>813</v>
      </c>
      <c r="I936" s="38">
        <f t="shared" si="217"/>
        <v>2.0018341375617445E-5</v>
      </c>
      <c r="J936" s="37">
        <v>561</v>
      </c>
      <c r="K936" s="39">
        <f t="shared" si="214"/>
        <v>1.5588404596417764E-5</v>
      </c>
      <c r="L936" s="37">
        <v>601</v>
      </c>
      <c r="M936" s="39">
        <f>PRODUCT(L936,100,1/2713405628)</f>
        <v>2.2149286999267624E-5</v>
      </c>
      <c r="N936" s="38">
        <f t="shared" si="215"/>
        <v>-100</v>
      </c>
      <c r="O936" s="38">
        <f t="shared" ref="O936:O959" si="218">PRODUCT(F936-H936,100,1/H936)</f>
        <v>-93.603936039360391</v>
      </c>
      <c r="P936" s="38">
        <f>PRODUCT(H936-J936,100,1/J936)</f>
        <v>44.919786096256679</v>
      </c>
      <c r="Q936" s="38">
        <f>PRODUCT(J936-L936,100,1/L936)</f>
        <v>-6.6555740432612316</v>
      </c>
    </row>
    <row r="937" spans="1:17" s="40" customFormat="1" ht="22.5">
      <c r="A937" s="86"/>
      <c r="B937" s="68" t="s">
        <v>2851</v>
      </c>
      <c r="C937" s="50" t="s">
        <v>2852</v>
      </c>
      <c r="D937" s="64"/>
      <c r="E937" s="64"/>
      <c r="F937" s="46"/>
      <c r="G937" s="52"/>
      <c r="H937" s="46">
        <v>3086451</v>
      </c>
      <c r="I937" s="52">
        <f t="shared" si="217"/>
        <v>7.5997084572098195E-2</v>
      </c>
      <c r="J937" s="45">
        <v>160</v>
      </c>
      <c r="K937" s="51">
        <f t="shared" si="214"/>
        <v>4.4458907939872415E-6</v>
      </c>
      <c r="L937" s="48"/>
      <c r="M937" s="51"/>
      <c r="N937" s="38"/>
      <c r="O937" s="38">
        <f t="shared" si="218"/>
        <v>-99.999999999999986</v>
      </c>
      <c r="P937" s="38">
        <f>PRODUCT(H937-J937,100,1/J937)</f>
        <v>1928931.875</v>
      </c>
      <c r="Q937" s="38"/>
    </row>
    <row r="938" spans="1:17" s="40" customFormat="1" ht="22.5">
      <c r="A938" s="86"/>
      <c r="B938" s="68" t="s">
        <v>44</v>
      </c>
      <c r="C938" s="50" t="s">
        <v>45</v>
      </c>
      <c r="D938" s="64"/>
      <c r="E938" s="64"/>
      <c r="F938" s="46"/>
      <c r="G938" s="52"/>
      <c r="H938" s="46">
        <v>256672</v>
      </c>
      <c r="I938" s="52">
        <f t="shared" si="217"/>
        <v>6.3199848924507755E-3</v>
      </c>
      <c r="J938" s="45">
        <v>210566</v>
      </c>
      <c r="K938" s="51">
        <f t="shared" si="214"/>
        <v>5.8509590057919843E-3</v>
      </c>
      <c r="L938" s="45">
        <v>168104</v>
      </c>
      <c r="M938" s="51">
        <f>PRODUCT(L938,100,1/2713405628)</f>
        <v>6.1953140461312554E-3</v>
      </c>
      <c r="N938" s="38"/>
      <c r="O938" s="38">
        <f t="shared" si="218"/>
        <v>-100</v>
      </c>
      <c r="P938" s="38">
        <f>PRODUCT(H938-J938,100,1/J938)</f>
        <v>21.896222562047054</v>
      </c>
      <c r="Q938" s="38">
        <f>PRODUCT(J938-L938,100,1/L938)</f>
        <v>25.259363251320611</v>
      </c>
    </row>
    <row r="939" spans="1:17" s="40" customFormat="1" ht="11.25">
      <c r="A939" s="86"/>
      <c r="B939" s="69" t="s">
        <v>1007</v>
      </c>
      <c r="C939" s="53" t="s">
        <v>1008</v>
      </c>
      <c r="D939" s="64"/>
      <c r="E939" s="64"/>
      <c r="F939" s="46"/>
      <c r="G939" s="52"/>
      <c r="H939" s="46">
        <v>205508</v>
      </c>
      <c r="I939" s="52">
        <f t="shared" si="217"/>
        <v>5.0601836401234805E-3</v>
      </c>
      <c r="J939" s="45"/>
      <c r="K939" s="51">
        <f t="shared" si="214"/>
        <v>2.7786817462420257E-8</v>
      </c>
      <c r="L939" s="45"/>
      <c r="M939" s="51"/>
      <c r="N939" s="38"/>
      <c r="O939" s="38">
        <f t="shared" si="218"/>
        <v>-100</v>
      </c>
      <c r="P939" s="38"/>
      <c r="Q939" s="38"/>
    </row>
    <row r="940" spans="1:17" s="40" customFormat="1" ht="22.5">
      <c r="A940" s="86"/>
      <c r="B940" s="68" t="s">
        <v>827</v>
      </c>
      <c r="C940" s="50" t="s">
        <v>828</v>
      </c>
      <c r="D940" s="64"/>
      <c r="E940" s="64"/>
      <c r="F940" s="46"/>
      <c r="G940" s="52"/>
      <c r="H940" s="46">
        <v>110779</v>
      </c>
      <c r="I940" s="52">
        <f t="shared" si="217"/>
        <v>2.7276898391753071E-3</v>
      </c>
      <c r="J940" s="45">
        <v>324618</v>
      </c>
      <c r="K940" s="51">
        <f t="shared" si="214"/>
        <v>9.0201011110159386E-3</v>
      </c>
      <c r="L940" s="45">
        <v>390</v>
      </c>
      <c r="M940" s="51">
        <f>PRODUCT(L940,100,1/2713405628)</f>
        <v>1.4373081413834231E-5</v>
      </c>
      <c r="N940" s="38"/>
      <c r="O940" s="38">
        <f t="shared" si="218"/>
        <v>-100</v>
      </c>
      <c r="P940" s="38">
        <f>PRODUCT(H940-J940,100,1/J940)</f>
        <v>-65.874042720982814</v>
      </c>
      <c r="Q940" s="38">
        <f>PRODUCT(J940-L940,100,1/L940)</f>
        <v>83135.38461538461</v>
      </c>
    </row>
    <row r="941" spans="1:17" s="40" customFormat="1" ht="33.75">
      <c r="A941" s="86"/>
      <c r="B941" s="68" t="s">
        <v>2853</v>
      </c>
      <c r="C941" s="50" t="s">
        <v>2854</v>
      </c>
      <c r="D941" s="64"/>
      <c r="E941" s="64"/>
      <c r="F941" s="46"/>
      <c r="G941" s="52"/>
      <c r="H941" s="46">
        <v>106041</v>
      </c>
      <c r="I941" s="52">
        <f t="shared" si="217"/>
        <v>2.6110269837784123E-3</v>
      </c>
      <c r="J941" s="45">
        <v>121313</v>
      </c>
      <c r="K941" s="51">
        <f t="shared" si="214"/>
        <v>3.3709021868185887E-3</v>
      </c>
      <c r="L941" s="45">
        <v>83527</v>
      </c>
      <c r="M941" s="51">
        <f>PRODUCT(L941,100,1/2713405628)</f>
        <v>3.0783086442393126E-3</v>
      </c>
      <c r="N941" s="38"/>
      <c r="O941" s="38">
        <f t="shared" si="218"/>
        <v>-100</v>
      </c>
      <c r="P941" s="38">
        <f>PRODUCT(H941-J941,100,1/J941)</f>
        <v>-12.588922868942323</v>
      </c>
      <c r="Q941" s="38">
        <f>PRODUCT(J941-L941,100,1/L941)</f>
        <v>45.238066732912706</v>
      </c>
    </row>
    <row r="942" spans="1:17" s="40" customFormat="1" ht="22.5">
      <c r="A942" s="86"/>
      <c r="B942" s="68" t="s">
        <v>2855</v>
      </c>
      <c r="C942" s="50" t="s">
        <v>2856</v>
      </c>
      <c r="D942" s="64"/>
      <c r="E942" s="64"/>
      <c r="F942" s="46"/>
      <c r="G942" s="52"/>
      <c r="H942" s="46">
        <v>68268</v>
      </c>
      <c r="I942" s="52">
        <f t="shared" si="217"/>
        <v>1.6809497282049835E-3</v>
      </c>
      <c r="J942" s="45">
        <v>37807</v>
      </c>
      <c r="K942" s="51">
        <f t="shared" si="214"/>
        <v>1.0505362078017226E-3</v>
      </c>
      <c r="L942" s="45">
        <v>4052</v>
      </c>
      <c r="M942" s="51">
        <f>PRODUCT(L942,100,1/2713405628)</f>
        <v>1.4933263048424694E-4</v>
      </c>
      <c r="N942" s="38"/>
      <c r="O942" s="38">
        <f t="shared" si="218"/>
        <v>-100</v>
      </c>
      <c r="P942" s="38">
        <f>PRODUCT(H942-J942,100,1/J942)</f>
        <v>80.569735763218461</v>
      </c>
      <c r="Q942" s="38">
        <f>PRODUCT(J942-L942,100,1/L942)</f>
        <v>833.04540967423486</v>
      </c>
    </row>
    <row r="943" spans="1:17" s="40" customFormat="1" ht="33.75">
      <c r="A943" s="86"/>
      <c r="B943" s="69" t="s">
        <v>2857</v>
      </c>
      <c r="C943" s="53" t="s">
        <v>2858</v>
      </c>
      <c r="D943" s="64"/>
      <c r="E943" s="64"/>
      <c r="F943" s="46"/>
      <c r="G943" s="52"/>
      <c r="H943" s="46">
        <v>64762</v>
      </c>
      <c r="I943" s="52">
        <f t="shared" si="217"/>
        <v>1.5946221699480159E-3</v>
      </c>
      <c r="J943" s="45"/>
      <c r="K943" s="51">
        <f t="shared" si="214"/>
        <v>2.7786817462420257E-8</v>
      </c>
      <c r="L943" s="45"/>
      <c r="M943" s="51"/>
      <c r="N943" s="38"/>
      <c r="O943" s="38">
        <f t="shared" si="218"/>
        <v>-100</v>
      </c>
      <c r="P943" s="38"/>
      <c r="Q943" s="38"/>
    </row>
    <row r="944" spans="1:17" s="40" customFormat="1" ht="22.5">
      <c r="A944" s="86"/>
      <c r="B944" s="68" t="s">
        <v>2859</v>
      </c>
      <c r="C944" s="50" t="s">
        <v>2860</v>
      </c>
      <c r="D944" s="64"/>
      <c r="E944" s="64"/>
      <c r="F944" s="46"/>
      <c r="G944" s="52"/>
      <c r="H944" s="46">
        <v>41574</v>
      </c>
      <c r="I944" s="52">
        <f t="shared" si="217"/>
        <v>1.0236685416358175E-3</v>
      </c>
      <c r="J944" s="45">
        <v>51285</v>
      </c>
      <c r="K944" s="51">
        <f t="shared" si="214"/>
        <v>1.425046933560223E-3</v>
      </c>
      <c r="L944" s="45">
        <v>30654</v>
      </c>
      <c r="M944" s="51">
        <f>PRODUCT(L944,100,1/2713405628)</f>
        <v>1.1297241991273705E-3</v>
      </c>
      <c r="N944" s="38"/>
      <c r="O944" s="38">
        <f t="shared" si="218"/>
        <v>-100</v>
      </c>
      <c r="P944" s="38">
        <f>PRODUCT(H944-J944,100,1/J944)</f>
        <v>-18.93536121673004</v>
      </c>
      <c r="Q944" s="38">
        <f>PRODUCT(J944-L944,100,1/L944)</f>
        <v>67.302798982188293</v>
      </c>
    </row>
    <row r="945" spans="1:17" s="40" customFormat="1" ht="11.25">
      <c r="A945" s="86"/>
      <c r="B945" s="68" t="s">
        <v>2861</v>
      </c>
      <c r="C945" s="50" t="s">
        <v>2862</v>
      </c>
      <c r="D945" s="64"/>
      <c r="E945" s="64"/>
      <c r="F945" s="46"/>
      <c r="G945" s="52"/>
      <c r="H945" s="46">
        <v>33387</v>
      </c>
      <c r="I945" s="52">
        <f t="shared" si="217"/>
        <v>8.2208162793079894E-4</v>
      </c>
      <c r="J945" s="45">
        <v>57463</v>
      </c>
      <c r="K945" s="51">
        <f t="shared" si="214"/>
        <v>1.5967138918430552E-3</v>
      </c>
      <c r="L945" s="45">
        <v>50672</v>
      </c>
      <c r="M945" s="51">
        <f>PRODUCT(L945,100,1/2713405628)</f>
        <v>1.8674686702610467E-3</v>
      </c>
      <c r="N945" s="38"/>
      <c r="O945" s="38">
        <f t="shared" si="218"/>
        <v>-100</v>
      </c>
      <c r="P945" s="38">
        <f>PRODUCT(H945-J945,100,1/J945)</f>
        <v>-41.898264970502758</v>
      </c>
      <c r="Q945" s="38">
        <f>PRODUCT(J945-L945,100,1/L945)</f>
        <v>13.401878749605304</v>
      </c>
    </row>
    <row r="946" spans="1:17" s="40" customFormat="1" ht="22.5">
      <c r="A946" s="86"/>
      <c r="B946" s="68" t="s">
        <v>2863</v>
      </c>
      <c r="C946" s="50" t="s">
        <v>2864</v>
      </c>
      <c r="D946" s="64"/>
      <c r="E946" s="64"/>
      <c r="F946" s="46"/>
      <c r="G946" s="52"/>
      <c r="H946" s="46">
        <v>5457</v>
      </c>
      <c r="I946" s="52">
        <f t="shared" si="217"/>
        <v>1.3436665299722557E-4</v>
      </c>
      <c r="J946" s="45">
        <v>16800</v>
      </c>
      <c r="K946" s="51">
        <f t="shared" si="214"/>
        <v>4.668185333686603E-4</v>
      </c>
      <c r="L946" s="45"/>
      <c r="M946" s="51"/>
      <c r="N946" s="38"/>
      <c r="O946" s="38">
        <f t="shared" si="218"/>
        <v>-100</v>
      </c>
      <c r="P946" s="38">
        <f>PRODUCT(H946-J946,100,1/J946)</f>
        <v>-67.517857142857139</v>
      </c>
      <c r="Q946" s="38"/>
    </row>
    <row r="947" spans="1:17" s="40" customFormat="1" ht="33.75">
      <c r="A947" s="86"/>
      <c r="B947" s="68" t="s">
        <v>2865</v>
      </c>
      <c r="C947" s="50" t="s">
        <v>2866</v>
      </c>
      <c r="D947" s="64"/>
      <c r="E947" s="64"/>
      <c r="F947" s="46"/>
      <c r="G947" s="52"/>
      <c r="H947" s="46">
        <v>4824</v>
      </c>
      <c r="I947" s="52">
        <f t="shared" si="217"/>
        <v>1.1878041672322084E-4</v>
      </c>
      <c r="J947" s="45">
        <v>121</v>
      </c>
      <c r="K947" s="51">
        <f t="shared" si="214"/>
        <v>3.3622049129528513E-6</v>
      </c>
      <c r="L947" s="45"/>
      <c r="M947" s="51"/>
      <c r="N947" s="38" t="e">
        <f>PRODUCT(D947-F947,100,1/F947)</f>
        <v>#DIV/0!</v>
      </c>
      <c r="O947" s="38">
        <f t="shared" si="218"/>
        <v>-100</v>
      </c>
      <c r="P947" s="38">
        <f>PRODUCT(H947-J947,100,1/J947)</f>
        <v>3886.7768595041325</v>
      </c>
      <c r="Q947" s="38"/>
    </row>
    <row r="948" spans="1:17" s="40" customFormat="1" ht="11.25">
      <c r="A948" s="86"/>
      <c r="B948" s="69" t="s">
        <v>2867</v>
      </c>
      <c r="C948" s="53" t="s">
        <v>2868</v>
      </c>
      <c r="D948" s="64"/>
      <c r="E948" s="64"/>
      <c r="F948" s="46"/>
      <c r="G948" s="52"/>
      <c r="H948" s="46">
        <v>4327</v>
      </c>
      <c r="I948" s="52">
        <f t="shared" si="217"/>
        <v>1.0654288208154573E-4</v>
      </c>
      <c r="J948" s="45"/>
      <c r="K948" s="51">
        <f t="shared" si="214"/>
        <v>2.7786817462420257E-8</v>
      </c>
      <c r="L948" s="45"/>
      <c r="M948" s="51"/>
      <c r="N948" s="38"/>
      <c r="O948" s="38">
        <f t="shared" si="218"/>
        <v>-100</v>
      </c>
      <c r="P948" s="38"/>
      <c r="Q948" s="38"/>
    </row>
    <row r="949" spans="1:17" s="40" customFormat="1" ht="11.25">
      <c r="A949" s="86"/>
      <c r="B949" s="68" t="s">
        <v>2869</v>
      </c>
      <c r="C949" s="50" t="s">
        <v>2870</v>
      </c>
      <c r="D949" s="64"/>
      <c r="E949" s="64"/>
      <c r="F949" s="46"/>
      <c r="G949" s="52"/>
      <c r="H949" s="46">
        <v>1791</v>
      </c>
      <c r="I949" s="52">
        <f t="shared" si="217"/>
        <v>4.4099445761046543E-5</v>
      </c>
      <c r="J949" s="45">
        <v>2722</v>
      </c>
      <c r="K949" s="51">
        <f t="shared" si="214"/>
        <v>7.5635717132707943E-5</v>
      </c>
      <c r="L949" s="45"/>
      <c r="M949" s="51"/>
      <c r="N949" s="38"/>
      <c r="O949" s="38">
        <f t="shared" si="218"/>
        <v>-100</v>
      </c>
      <c r="P949" s="38">
        <f>PRODUCT(H949-J949,100,1/J949)</f>
        <v>-34.20279206465834</v>
      </c>
      <c r="Q949" s="38"/>
    </row>
    <row r="950" spans="1:17" s="40" customFormat="1" ht="33.75">
      <c r="A950" s="86"/>
      <c r="B950" s="68" t="s">
        <v>2871</v>
      </c>
      <c r="C950" s="50" t="s">
        <v>2872</v>
      </c>
      <c r="D950" s="64"/>
      <c r="E950" s="64"/>
      <c r="F950" s="46"/>
      <c r="G950" s="52"/>
      <c r="H950" s="46">
        <v>1783</v>
      </c>
      <c r="I950" s="52">
        <f t="shared" si="217"/>
        <v>4.3902463312085976E-5</v>
      </c>
      <c r="J950" s="45">
        <v>6445</v>
      </c>
      <c r="K950" s="51">
        <f t="shared" si="214"/>
        <v>1.7908603854529856E-4</v>
      </c>
      <c r="L950" s="45"/>
      <c r="M950" s="51"/>
      <c r="N950" s="38"/>
      <c r="O950" s="38">
        <f t="shared" si="218"/>
        <v>-100</v>
      </c>
      <c r="P950" s="38">
        <f>PRODUCT(H950-J950,100,1/J950)</f>
        <v>-72.335143522110158</v>
      </c>
      <c r="Q950" s="38"/>
    </row>
    <row r="951" spans="1:17" s="40" customFormat="1" ht="22.5">
      <c r="A951" s="86"/>
      <c r="B951" s="68" t="s">
        <v>1025</v>
      </c>
      <c r="C951" s="50" t="s">
        <v>1026</v>
      </c>
      <c r="D951" s="64"/>
      <c r="E951" s="64"/>
      <c r="F951" s="46"/>
      <c r="G951" s="52"/>
      <c r="H951" s="46">
        <v>1757</v>
      </c>
      <c r="I951" s="52">
        <f t="shared" si="217"/>
        <v>4.3262270352964144E-5</v>
      </c>
      <c r="J951" s="45">
        <v>8401</v>
      </c>
      <c r="K951" s="51">
        <f t="shared" si="214"/>
        <v>2.3343705350179259E-4</v>
      </c>
      <c r="L951" s="45"/>
      <c r="M951" s="51"/>
      <c r="N951" s="38"/>
      <c r="O951" s="38">
        <f t="shared" si="218"/>
        <v>-100</v>
      </c>
      <c r="P951" s="38">
        <f>PRODUCT(H951-J951,100,1/J951)</f>
        <v>-79.085823116295686</v>
      </c>
      <c r="Q951" s="38"/>
    </row>
    <row r="952" spans="1:17" s="40" customFormat="1" ht="22.5">
      <c r="A952" s="86"/>
      <c r="B952" s="69" t="s">
        <v>2873</v>
      </c>
      <c r="C952" s="53" t="s">
        <v>2874</v>
      </c>
      <c r="D952" s="64"/>
      <c r="E952" s="64"/>
      <c r="F952" s="46"/>
      <c r="G952" s="52"/>
      <c r="H952" s="46">
        <v>1372</v>
      </c>
      <c r="I952" s="52">
        <f t="shared" si="217"/>
        <v>3.3782489996736941E-5</v>
      </c>
      <c r="J952" s="45"/>
      <c r="K952" s="51">
        <f t="shared" ref="K952:K983" si="219">PRODUCT(J952,100,1/3598828838)</f>
        <v>2.7786817462420257E-8</v>
      </c>
      <c r="L952" s="45"/>
      <c r="M952" s="51"/>
      <c r="N952" s="38"/>
      <c r="O952" s="38">
        <f t="shared" si="218"/>
        <v>-100</v>
      </c>
      <c r="P952" s="38"/>
      <c r="Q952" s="38"/>
    </row>
    <row r="953" spans="1:17" s="40" customFormat="1" ht="22.5">
      <c r="A953" s="86"/>
      <c r="B953" s="68" t="s">
        <v>2875</v>
      </c>
      <c r="C953" s="50" t="s">
        <v>2876</v>
      </c>
      <c r="D953" s="64"/>
      <c r="E953" s="64"/>
      <c r="F953" s="46"/>
      <c r="G953" s="52"/>
      <c r="H953" s="46">
        <v>1255</v>
      </c>
      <c r="I953" s="52">
        <f t="shared" si="217"/>
        <v>3.0901621680688673E-5</v>
      </c>
      <c r="J953" s="45">
        <v>540</v>
      </c>
      <c r="K953" s="51">
        <f t="shared" si="219"/>
        <v>1.5004881429706938E-5</v>
      </c>
      <c r="L953" s="48"/>
      <c r="M953" s="51"/>
      <c r="N953" s="38"/>
      <c r="O953" s="38">
        <f t="shared" si="218"/>
        <v>-100</v>
      </c>
      <c r="P953" s="38">
        <f>PRODUCT(H953-J953,100,1/J953)</f>
        <v>132.40740740740742</v>
      </c>
      <c r="Q953" s="38"/>
    </row>
    <row r="954" spans="1:17" s="40" customFormat="1" ht="33.75">
      <c r="A954" s="86"/>
      <c r="B954" s="69" t="s">
        <v>2877</v>
      </c>
      <c r="C954" s="53" t="s">
        <v>2878</v>
      </c>
      <c r="D954" s="64"/>
      <c r="E954" s="64"/>
      <c r="F954" s="46"/>
      <c r="G954" s="52"/>
      <c r="H954" s="46">
        <v>813</v>
      </c>
      <c r="I954" s="52">
        <f t="shared" si="217"/>
        <v>2.0018341375617445E-5</v>
      </c>
      <c r="J954" s="45"/>
      <c r="K954" s="51">
        <f t="shared" si="219"/>
        <v>2.7786817462420257E-8</v>
      </c>
      <c r="L954" s="45"/>
      <c r="M954" s="51"/>
      <c r="N954" s="38"/>
      <c r="O954" s="38">
        <f t="shared" si="218"/>
        <v>-100</v>
      </c>
      <c r="P954" s="38"/>
      <c r="Q954" s="38"/>
    </row>
    <row r="955" spans="1:17" s="40" customFormat="1" ht="33.75">
      <c r="A955" s="86"/>
      <c r="B955" s="68" t="s">
        <v>224</v>
      </c>
      <c r="C955" s="50" t="s">
        <v>225</v>
      </c>
      <c r="D955" s="64"/>
      <c r="E955" s="64"/>
      <c r="F955" s="46"/>
      <c r="G955" s="52"/>
      <c r="H955" s="46">
        <v>735</v>
      </c>
      <c r="I955" s="52">
        <f t="shared" si="217"/>
        <v>1.8097762498251933E-5</v>
      </c>
      <c r="J955" s="45">
        <v>2836</v>
      </c>
      <c r="K955" s="51">
        <f t="shared" si="219"/>
        <v>7.8803414323423847E-5</v>
      </c>
      <c r="L955" s="48"/>
      <c r="M955" s="51"/>
      <c r="N955" s="38"/>
      <c r="O955" s="38">
        <f t="shared" si="218"/>
        <v>-100</v>
      </c>
      <c r="P955" s="38">
        <f>PRODUCT(H955-J955,100,1/J955)</f>
        <v>-74.083215796897036</v>
      </c>
      <c r="Q955" s="38"/>
    </row>
    <row r="956" spans="1:17" s="40" customFormat="1" ht="33.75">
      <c r="A956" s="86"/>
      <c r="B956" s="69" t="s">
        <v>2879</v>
      </c>
      <c r="C956" s="53" t="s">
        <v>2880</v>
      </c>
      <c r="D956" s="64"/>
      <c r="E956" s="64"/>
      <c r="F956" s="46"/>
      <c r="G956" s="52"/>
      <c r="H956" s="46">
        <v>663</v>
      </c>
      <c r="I956" s="52">
        <f t="shared" si="217"/>
        <v>1.6324920457606844E-5</v>
      </c>
      <c r="J956" s="45"/>
      <c r="K956" s="51">
        <f t="shared" si="219"/>
        <v>2.7786817462420257E-8</v>
      </c>
      <c r="L956" s="48"/>
      <c r="M956" s="51"/>
      <c r="N956" s="38"/>
      <c r="O956" s="38">
        <f t="shared" si="218"/>
        <v>-100</v>
      </c>
      <c r="P956" s="38"/>
      <c r="Q956" s="38"/>
    </row>
    <row r="957" spans="1:17" s="40" customFormat="1" ht="33.75">
      <c r="A957" s="86"/>
      <c r="B957" s="68" t="s">
        <v>2881</v>
      </c>
      <c r="C957" s="50" t="s">
        <v>2882</v>
      </c>
      <c r="D957" s="64"/>
      <c r="E957" s="64"/>
      <c r="F957" s="46"/>
      <c r="G957" s="52"/>
      <c r="H957" s="46">
        <v>351</v>
      </c>
      <c r="I957" s="52">
        <f t="shared" si="217"/>
        <v>8.6426049481448001E-6</v>
      </c>
      <c r="J957" s="45">
        <v>23835000</v>
      </c>
      <c r="K957" s="51">
        <f t="shared" si="219"/>
        <v>0.66229879421678683</v>
      </c>
      <c r="L957" s="45"/>
      <c r="M957" s="51"/>
      <c r="N957" s="38"/>
      <c r="O957" s="38">
        <f t="shared" si="218"/>
        <v>-100</v>
      </c>
      <c r="P957" s="38">
        <f>PRODUCT(H957-J957,100,1/J957)</f>
        <v>-99.998527375707994</v>
      </c>
      <c r="Q957" s="38"/>
    </row>
    <row r="958" spans="1:17" s="40" customFormat="1" ht="22.5">
      <c r="A958" s="86"/>
      <c r="B958" s="68" t="s">
        <v>2883</v>
      </c>
      <c r="C958" s="50" t="s">
        <v>2876</v>
      </c>
      <c r="D958" s="64"/>
      <c r="E958" s="64"/>
      <c r="F958" s="46"/>
      <c r="G958" s="52"/>
      <c r="H958" s="46">
        <v>323</v>
      </c>
      <c r="I958" s="52">
        <f t="shared" si="217"/>
        <v>7.9531663767828223E-6</v>
      </c>
      <c r="J958" s="45">
        <v>360</v>
      </c>
      <c r="K958" s="51">
        <f t="shared" si="219"/>
        <v>1.0003254286471293E-5</v>
      </c>
      <c r="L958" s="45"/>
      <c r="M958" s="51"/>
      <c r="N958" s="38"/>
      <c r="O958" s="38">
        <f t="shared" si="218"/>
        <v>-100</v>
      </c>
      <c r="P958" s="38">
        <f>PRODUCT(H958-J958,100,1/J958)</f>
        <v>-10.277777777777779</v>
      </c>
      <c r="Q958" s="38"/>
    </row>
    <row r="959" spans="1:17" s="40" customFormat="1" ht="33.75">
      <c r="A959" s="86"/>
      <c r="B959" s="69" t="s">
        <v>70</v>
      </c>
      <c r="C959" s="53" t="s">
        <v>71</v>
      </c>
      <c r="D959" s="64"/>
      <c r="E959" s="64"/>
      <c r="F959" s="46"/>
      <c r="G959" s="52"/>
      <c r="H959" s="46">
        <v>86</v>
      </c>
      <c r="I959" s="52">
        <f t="shared" si="217"/>
        <v>2.1175613263260763E-6</v>
      </c>
      <c r="J959" s="45"/>
      <c r="K959" s="51">
        <f t="shared" si="219"/>
        <v>2.7786817462420257E-8</v>
      </c>
      <c r="L959" s="45"/>
      <c r="M959" s="51"/>
      <c r="N959" s="38"/>
      <c r="O959" s="38">
        <f t="shared" si="218"/>
        <v>-100</v>
      </c>
      <c r="P959" s="38"/>
      <c r="Q959" s="38"/>
    </row>
    <row r="960" spans="1:17" s="40" customFormat="1" ht="22.5">
      <c r="A960" s="86"/>
      <c r="B960" s="68" t="s">
        <v>2884</v>
      </c>
      <c r="C960" s="50" t="s">
        <v>2885</v>
      </c>
      <c r="D960" s="64"/>
      <c r="E960" s="64"/>
      <c r="F960" s="46"/>
      <c r="G960" s="52"/>
      <c r="H960" s="46"/>
      <c r="I960" s="52"/>
      <c r="J960" s="45">
        <v>147982890</v>
      </c>
      <c r="K960" s="51">
        <f t="shared" si="219"/>
        <v>4.111973551991416</v>
      </c>
      <c r="L960" s="45"/>
      <c r="M960" s="51"/>
      <c r="N960" s="38"/>
      <c r="O960" s="38"/>
      <c r="P960" s="38">
        <f t="shared" ref="P960:P988" si="220">PRODUCT(H960-J960,100,1/J960)</f>
        <v>-100</v>
      </c>
      <c r="Q960" s="38"/>
    </row>
    <row r="961" spans="1:17" s="40" customFormat="1" ht="22.5">
      <c r="A961" s="86"/>
      <c r="B961" s="68" t="s">
        <v>2886</v>
      </c>
      <c r="C961" s="50" t="s">
        <v>2887</v>
      </c>
      <c r="D961" s="64"/>
      <c r="E961" s="64"/>
      <c r="F961" s="46"/>
      <c r="G961" s="52"/>
      <c r="H961" s="46"/>
      <c r="I961" s="52"/>
      <c r="J961" s="45">
        <v>3858529</v>
      </c>
      <c r="K961" s="51">
        <f t="shared" si="219"/>
        <v>0.10721624099645498</v>
      </c>
      <c r="L961" s="48"/>
      <c r="M961" s="51"/>
      <c r="N961" s="38"/>
      <c r="O961" s="38"/>
      <c r="P961" s="38">
        <f t="shared" si="220"/>
        <v>-100</v>
      </c>
      <c r="Q961" s="38"/>
    </row>
    <row r="962" spans="1:17" s="40" customFormat="1" ht="11.25">
      <c r="A962" s="86"/>
      <c r="B962" s="68" t="s">
        <v>2888</v>
      </c>
      <c r="C962" s="50" t="s">
        <v>2889</v>
      </c>
      <c r="D962" s="64"/>
      <c r="E962" s="64"/>
      <c r="F962" s="46"/>
      <c r="G962" s="52"/>
      <c r="H962" s="46"/>
      <c r="I962" s="52"/>
      <c r="J962" s="45">
        <v>869171</v>
      </c>
      <c r="K962" s="51">
        <f t="shared" si="219"/>
        <v>2.4151495920629276E-2</v>
      </c>
      <c r="L962" s="45"/>
      <c r="M962" s="51">
        <f>PRODUCT(L962,100,1/2713405628)</f>
        <v>3.6854054907267258E-8</v>
      </c>
      <c r="N962" s="38"/>
      <c r="O962" s="38"/>
      <c r="P962" s="38">
        <f t="shared" si="220"/>
        <v>-100</v>
      </c>
      <c r="Q962" s="38"/>
    </row>
    <row r="963" spans="1:17" s="40" customFormat="1" ht="22.5">
      <c r="A963" s="86"/>
      <c r="B963" s="68" t="s">
        <v>2890</v>
      </c>
      <c r="C963" s="50" t="s">
        <v>2891</v>
      </c>
      <c r="D963" s="64"/>
      <c r="E963" s="64"/>
      <c r="F963" s="46"/>
      <c r="G963" s="52"/>
      <c r="H963" s="46"/>
      <c r="I963" s="52"/>
      <c r="J963" s="45">
        <v>281886</v>
      </c>
      <c r="K963" s="51">
        <f t="shared" si="219"/>
        <v>7.8327148272117966E-3</v>
      </c>
      <c r="L963" s="45">
        <v>73012</v>
      </c>
      <c r="M963" s="51">
        <f>PRODUCT(L963,100,1/2713405628)</f>
        <v>2.6907882568893973E-3</v>
      </c>
      <c r="N963" s="38"/>
      <c r="O963" s="38"/>
      <c r="P963" s="38">
        <f t="shared" si="220"/>
        <v>-100</v>
      </c>
      <c r="Q963" s="38">
        <f>PRODUCT(J963-L963,100,1/L963)</f>
        <v>286.08173998794717</v>
      </c>
    </row>
    <row r="964" spans="1:17" s="40" customFormat="1" ht="11.25">
      <c r="A964" s="86"/>
      <c r="B964" s="68" t="s">
        <v>2892</v>
      </c>
      <c r="C964" s="50" t="s">
        <v>2893</v>
      </c>
      <c r="D964" s="64"/>
      <c r="E964" s="64"/>
      <c r="F964" s="46"/>
      <c r="G964" s="52"/>
      <c r="H964" s="46"/>
      <c r="I964" s="52"/>
      <c r="J964" s="45">
        <v>272357</v>
      </c>
      <c r="K964" s="51">
        <f t="shared" si="219"/>
        <v>7.5679342436123943E-3</v>
      </c>
      <c r="L964" s="48"/>
      <c r="M964" s="51"/>
      <c r="N964" s="38"/>
      <c r="O964" s="38"/>
      <c r="P964" s="38">
        <f t="shared" si="220"/>
        <v>-100</v>
      </c>
      <c r="Q964" s="38"/>
    </row>
    <row r="965" spans="1:17" s="40" customFormat="1" ht="11.25">
      <c r="A965" s="86"/>
      <c r="B965" s="68" t="s">
        <v>2894</v>
      </c>
      <c r="C965" s="50" t="s">
        <v>2895</v>
      </c>
      <c r="D965" s="64"/>
      <c r="E965" s="64"/>
      <c r="F965" s="46"/>
      <c r="G965" s="52"/>
      <c r="H965" s="46"/>
      <c r="I965" s="52"/>
      <c r="J965" s="45">
        <v>189787</v>
      </c>
      <c r="K965" s="51">
        <f t="shared" si="219"/>
        <v>5.2735767257403535E-3</v>
      </c>
      <c r="L965" s="48"/>
      <c r="M965" s="51"/>
      <c r="N965" s="38"/>
      <c r="O965" s="38"/>
      <c r="P965" s="38">
        <f t="shared" si="220"/>
        <v>-100</v>
      </c>
      <c r="Q965" s="38"/>
    </row>
    <row r="966" spans="1:17" s="40" customFormat="1" ht="33.75">
      <c r="A966" s="86"/>
      <c r="B966" s="68" t="s">
        <v>2896</v>
      </c>
      <c r="C966" s="50" t="s">
        <v>2897</v>
      </c>
      <c r="D966" s="64"/>
      <c r="E966" s="64"/>
      <c r="F966" s="46"/>
      <c r="G966" s="52"/>
      <c r="H966" s="46"/>
      <c r="I966" s="52"/>
      <c r="J966" s="45">
        <v>124574</v>
      </c>
      <c r="K966" s="51">
        <f t="shared" si="219"/>
        <v>3.4615149985635411E-3</v>
      </c>
      <c r="L966" s="48"/>
      <c r="M966" s="51"/>
      <c r="N966" s="38"/>
      <c r="O966" s="38"/>
      <c r="P966" s="38">
        <f t="shared" si="220"/>
        <v>-100.00000000000001</v>
      </c>
      <c r="Q966" s="38"/>
    </row>
    <row r="967" spans="1:17" s="40" customFormat="1" ht="33.75">
      <c r="A967" s="86"/>
      <c r="B967" s="68" t="s">
        <v>28</v>
      </c>
      <c r="C967" s="50" t="s">
        <v>29</v>
      </c>
      <c r="D967" s="64"/>
      <c r="E967" s="64"/>
      <c r="F967" s="46"/>
      <c r="G967" s="52"/>
      <c r="H967" s="46"/>
      <c r="I967" s="52"/>
      <c r="J967" s="45">
        <v>103645</v>
      </c>
      <c r="K967" s="51">
        <f t="shared" si="219"/>
        <v>2.8799646958925476E-3</v>
      </c>
      <c r="L967" s="45"/>
      <c r="M967" s="51"/>
      <c r="N967" s="38"/>
      <c r="O967" s="38"/>
      <c r="P967" s="38">
        <f t="shared" si="220"/>
        <v>-100</v>
      </c>
      <c r="Q967" s="38"/>
    </row>
    <row r="968" spans="1:17" s="40" customFormat="1" ht="22.5">
      <c r="A968" s="86"/>
      <c r="B968" s="68" t="s">
        <v>2898</v>
      </c>
      <c r="C968" s="50" t="s">
        <v>2899</v>
      </c>
      <c r="D968" s="64"/>
      <c r="E968" s="64"/>
      <c r="F968" s="46"/>
      <c r="G968" s="52"/>
      <c r="H968" s="46"/>
      <c r="I968" s="52"/>
      <c r="J968" s="45">
        <v>87540</v>
      </c>
      <c r="K968" s="51">
        <f t="shared" si="219"/>
        <v>2.4324580006602693E-3</v>
      </c>
      <c r="L968" s="45"/>
      <c r="M968" s="51"/>
      <c r="N968" s="38"/>
      <c r="O968" s="38"/>
      <c r="P968" s="38">
        <f t="shared" si="220"/>
        <v>-100</v>
      </c>
      <c r="Q968" s="38"/>
    </row>
    <row r="969" spans="1:17" s="40" customFormat="1" ht="22.5">
      <c r="A969" s="86"/>
      <c r="B969" s="68" t="s">
        <v>2900</v>
      </c>
      <c r="C969" s="50" t="s">
        <v>2901</v>
      </c>
      <c r="D969" s="64"/>
      <c r="E969" s="64"/>
      <c r="F969" s="46"/>
      <c r="G969" s="52"/>
      <c r="H969" s="46"/>
      <c r="I969" s="52"/>
      <c r="J969" s="45">
        <v>57719</v>
      </c>
      <c r="K969" s="51">
        <f t="shared" si="219"/>
        <v>1.6038273171134348E-3</v>
      </c>
      <c r="L969" s="48"/>
      <c r="M969" s="51"/>
      <c r="N969" s="38"/>
      <c r="O969" s="38"/>
      <c r="P969" s="38">
        <f t="shared" si="220"/>
        <v>-100</v>
      </c>
      <c r="Q969" s="38"/>
    </row>
    <row r="970" spans="1:17" s="40" customFormat="1" ht="22.5">
      <c r="A970" s="86"/>
      <c r="B970" s="68" t="s">
        <v>290</v>
      </c>
      <c r="C970" s="50" t="s">
        <v>291</v>
      </c>
      <c r="D970" s="64"/>
      <c r="E970" s="64"/>
      <c r="F970" s="46"/>
      <c r="G970" s="52"/>
      <c r="H970" s="46"/>
      <c r="I970" s="52"/>
      <c r="J970" s="45">
        <v>16983</v>
      </c>
      <c r="K970" s="51">
        <f t="shared" si="219"/>
        <v>4.7190352096428324E-4</v>
      </c>
      <c r="L970" s="45"/>
      <c r="M970" s="51"/>
      <c r="N970" s="38"/>
      <c r="O970" s="38"/>
      <c r="P970" s="38">
        <f t="shared" si="220"/>
        <v>-100</v>
      </c>
      <c r="Q970" s="38"/>
    </row>
    <row r="971" spans="1:17" s="40" customFormat="1" ht="33.75">
      <c r="A971" s="86"/>
      <c r="B971" s="68" t="s">
        <v>90</v>
      </c>
      <c r="C971" s="50" t="s">
        <v>91</v>
      </c>
      <c r="D971" s="64"/>
      <c r="E971" s="64"/>
      <c r="F971" s="46"/>
      <c r="G971" s="52"/>
      <c r="H971" s="46"/>
      <c r="I971" s="52"/>
      <c r="J971" s="45">
        <v>12993</v>
      </c>
      <c r="K971" s="51">
        <f t="shared" si="219"/>
        <v>3.6103411928922638E-4</v>
      </c>
      <c r="L971" s="45">
        <v>17860</v>
      </c>
      <c r="M971" s="51">
        <f>PRODUCT(L971,100,1/2713405628)</f>
        <v>6.5821342064379328E-4</v>
      </c>
      <c r="N971" s="38"/>
      <c r="O971" s="38"/>
      <c r="P971" s="38">
        <f t="shared" si="220"/>
        <v>-100</v>
      </c>
      <c r="Q971" s="38">
        <f>PRODUCT(J971-L971,100,1/L971)</f>
        <v>-27.250839865621501</v>
      </c>
    </row>
    <row r="972" spans="1:17" s="40" customFormat="1" ht="33.75">
      <c r="A972" s="86"/>
      <c r="B972" s="68" t="s">
        <v>2902</v>
      </c>
      <c r="C972" s="50" t="s">
        <v>2903</v>
      </c>
      <c r="D972" s="64"/>
      <c r="E972" s="64"/>
      <c r="F972" s="46"/>
      <c r="G972" s="52"/>
      <c r="H972" s="46"/>
      <c r="I972" s="52"/>
      <c r="J972" s="45">
        <v>12385</v>
      </c>
      <c r="K972" s="51">
        <f t="shared" si="219"/>
        <v>3.4413973427207487E-4</v>
      </c>
      <c r="L972" s="45"/>
      <c r="M972" s="51"/>
      <c r="N972" s="38"/>
      <c r="O972" s="38"/>
      <c r="P972" s="38">
        <f t="shared" si="220"/>
        <v>-100</v>
      </c>
      <c r="Q972" s="38"/>
    </row>
    <row r="973" spans="1:17" s="40" customFormat="1" ht="33.75">
      <c r="A973" s="86"/>
      <c r="B973" s="68" t="s">
        <v>2904</v>
      </c>
      <c r="C973" s="50" t="s">
        <v>2905</v>
      </c>
      <c r="D973" s="64"/>
      <c r="E973" s="64"/>
      <c r="F973" s="46"/>
      <c r="G973" s="52"/>
      <c r="H973" s="46"/>
      <c r="I973" s="52"/>
      <c r="J973" s="45">
        <v>9570</v>
      </c>
      <c r="K973" s="51">
        <f t="shared" si="219"/>
        <v>2.6591984311536185E-4</v>
      </c>
      <c r="L973" s="45">
        <v>32150</v>
      </c>
      <c r="M973" s="51">
        <f>PRODUCT(L973,100,1/2713405628)</f>
        <v>1.1848578652686424E-3</v>
      </c>
      <c r="N973" s="38"/>
      <c r="O973" s="38"/>
      <c r="P973" s="38">
        <f t="shared" si="220"/>
        <v>-100</v>
      </c>
      <c r="Q973" s="38">
        <f>PRODUCT(J973-L973,100,1/L973)</f>
        <v>-70.233281493001556</v>
      </c>
    </row>
    <row r="974" spans="1:17" s="40" customFormat="1" ht="11.25">
      <c r="A974" s="86"/>
      <c r="B974" s="68" t="s">
        <v>2906</v>
      </c>
      <c r="C974" s="50" t="s">
        <v>2907</v>
      </c>
      <c r="D974" s="64"/>
      <c r="E974" s="64"/>
      <c r="F974" s="46"/>
      <c r="G974" s="52"/>
      <c r="H974" s="46"/>
      <c r="I974" s="52"/>
      <c r="J974" s="45">
        <v>6434</v>
      </c>
      <c r="K974" s="51">
        <f t="shared" si="219"/>
        <v>1.7878038355321194E-4</v>
      </c>
      <c r="L974" s="48"/>
      <c r="M974" s="51"/>
      <c r="N974" s="38"/>
      <c r="O974" s="38"/>
      <c r="P974" s="38">
        <f t="shared" si="220"/>
        <v>-100</v>
      </c>
      <c r="Q974" s="38"/>
    </row>
    <row r="975" spans="1:17" s="40" customFormat="1" ht="22.5">
      <c r="A975" s="86"/>
      <c r="B975" s="68" t="s">
        <v>2908</v>
      </c>
      <c r="C975" s="50" t="s">
        <v>2909</v>
      </c>
      <c r="D975" s="64"/>
      <c r="E975" s="64"/>
      <c r="F975" s="46"/>
      <c r="G975" s="52"/>
      <c r="H975" s="46"/>
      <c r="I975" s="52"/>
      <c r="J975" s="45">
        <v>4539</v>
      </c>
      <c r="K975" s="51">
        <f t="shared" si="219"/>
        <v>1.2612436446192554E-4</v>
      </c>
      <c r="L975" s="45"/>
      <c r="M975" s="51"/>
      <c r="N975" s="38"/>
      <c r="O975" s="38"/>
      <c r="P975" s="38">
        <f t="shared" si="220"/>
        <v>-100</v>
      </c>
      <c r="Q975" s="38"/>
    </row>
    <row r="976" spans="1:17" s="40" customFormat="1" ht="11.25">
      <c r="A976" s="86"/>
      <c r="B976" s="68" t="s">
        <v>2910</v>
      </c>
      <c r="C976" s="50" t="s">
        <v>2911</v>
      </c>
      <c r="D976" s="64"/>
      <c r="E976" s="64"/>
      <c r="F976" s="46"/>
      <c r="G976" s="52"/>
      <c r="H976" s="46"/>
      <c r="I976" s="52"/>
      <c r="J976" s="45">
        <v>3274</v>
      </c>
      <c r="K976" s="51">
        <f t="shared" si="219"/>
        <v>9.0974040371963924E-5</v>
      </c>
      <c r="L976" s="45"/>
      <c r="M976" s="51"/>
      <c r="N976" s="38"/>
      <c r="O976" s="38"/>
      <c r="P976" s="38">
        <f t="shared" si="220"/>
        <v>-100</v>
      </c>
      <c r="Q976" s="38"/>
    </row>
    <row r="977" spans="1:17" s="40" customFormat="1" ht="11.25">
      <c r="A977" s="86"/>
      <c r="B977" s="68" t="s">
        <v>2912</v>
      </c>
      <c r="C977" s="50" t="s">
        <v>2913</v>
      </c>
      <c r="D977" s="64"/>
      <c r="E977" s="64"/>
      <c r="F977" s="46"/>
      <c r="G977" s="52"/>
      <c r="H977" s="46"/>
      <c r="I977" s="52"/>
      <c r="J977" s="45">
        <v>1967</v>
      </c>
      <c r="K977" s="51">
        <f t="shared" si="219"/>
        <v>5.4656669948580647E-5</v>
      </c>
      <c r="L977" s="48"/>
      <c r="M977" s="51"/>
      <c r="N977" s="38"/>
      <c r="O977" s="38"/>
      <c r="P977" s="38">
        <f t="shared" si="220"/>
        <v>-100</v>
      </c>
      <c r="Q977" s="38"/>
    </row>
    <row r="978" spans="1:17" s="40" customFormat="1" ht="33.75">
      <c r="A978" s="86"/>
      <c r="B978" s="68" t="s">
        <v>2914</v>
      </c>
      <c r="C978" s="50" t="s">
        <v>2915</v>
      </c>
      <c r="D978" s="64"/>
      <c r="E978" s="64"/>
      <c r="F978" s="46"/>
      <c r="G978" s="52"/>
      <c r="H978" s="46"/>
      <c r="I978" s="52"/>
      <c r="J978" s="45">
        <v>1049</v>
      </c>
      <c r="K978" s="51">
        <f t="shared" si="219"/>
        <v>2.914837151807885E-5</v>
      </c>
      <c r="L978" s="45"/>
      <c r="M978" s="51"/>
      <c r="N978" s="38"/>
      <c r="O978" s="38"/>
      <c r="P978" s="38">
        <f t="shared" si="220"/>
        <v>-100</v>
      </c>
      <c r="Q978" s="38"/>
    </row>
    <row r="979" spans="1:17" s="40" customFormat="1" ht="11.25">
      <c r="A979" s="86"/>
      <c r="B979" s="68" t="s">
        <v>2916</v>
      </c>
      <c r="C979" s="50" t="s">
        <v>2917</v>
      </c>
      <c r="D979" s="64"/>
      <c r="E979" s="64"/>
      <c r="F979" s="46"/>
      <c r="G979" s="52"/>
      <c r="H979" s="46"/>
      <c r="I979" s="52"/>
      <c r="J979" s="45">
        <v>900</v>
      </c>
      <c r="K979" s="51">
        <f t="shared" si="219"/>
        <v>2.500813571617823E-5</v>
      </c>
      <c r="L979" s="45"/>
      <c r="M979" s="51"/>
      <c r="N979" s="38"/>
      <c r="O979" s="38"/>
      <c r="P979" s="38">
        <f t="shared" si="220"/>
        <v>-100</v>
      </c>
      <c r="Q979" s="38"/>
    </row>
    <row r="980" spans="1:17" s="40" customFormat="1" ht="22.5">
      <c r="A980" s="86"/>
      <c r="B980" s="68" t="s">
        <v>2918</v>
      </c>
      <c r="C980" s="50" t="s">
        <v>2919</v>
      </c>
      <c r="D980" s="64"/>
      <c r="E980" s="64"/>
      <c r="F980" s="46"/>
      <c r="G980" s="52"/>
      <c r="H980" s="46"/>
      <c r="I980" s="52"/>
      <c r="J980" s="45">
        <v>833</v>
      </c>
      <c r="K980" s="51">
        <f t="shared" si="219"/>
        <v>2.3146418946196075E-5</v>
      </c>
      <c r="L980" s="45"/>
      <c r="M980" s="51"/>
      <c r="N980" s="38"/>
      <c r="O980" s="38"/>
      <c r="P980" s="38">
        <f t="shared" si="220"/>
        <v>-100</v>
      </c>
      <c r="Q980" s="38"/>
    </row>
    <row r="981" spans="1:17" s="40" customFormat="1" ht="22.5">
      <c r="A981" s="86"/>
      <c r="B981" s="68" t="s">
        <v>2920</v>
      </c>
      <c r="C981" s="50" t="s">
        <v>2921</v>
      </c>
      <c r="D981" s="64"/>
      <c r="E981" s="64"/>
      <c r="F981" s="46"/>
      <c r="G981" s="52"/>
      <c r="H981" s="46"/>
      <c r="I981" s="52"/>
      <c r="J981" s="45">
        <v>638</v>
      </c>
      <c r="K981" s="51">
        <f t="shared" si="219"/>
        <v>1.7727989541024125E-5</v>
      </c>
      <c r="L981" s="48"/>
      <c r="M981" s="51"/>
      <c r="N981" s="38"/>
      <c r="O981" s="38"/>
      <c r="P981" s="38">
        <f t="shared" si="220"/>
        <v>-100</v>
      </c>
      <c r="Q981" s="38"/>
    </row>
    <row r="982" spans="1:17" s="40" customFormat="1" ht="11.25">
      <c r="A982" s="86"/>
      <c r="B982" s="68" t="s">
        <v>2922</v>
      </c>
      <c r="C982" s="50" t="s">
        <v>2923</v>
      </c>
      <c r="D982" s="64"/>
      <c r="E982" s="64"/>
      <c r="F982" s="46"/>
      <c r="G982" s="52"/>
      <c r="H982" s="46"/>
      <c r="I982" s="52"/>
      <c r="J982" s="45">
        <v>561</v>
      </c>
      <c r="K982" s="51">
        <f t="shared" si="219"/>
        <v>1.5588404596417764E-5</v>
      </c>
      <c r="L982" s="48"/>
      <c r="M982" s="51"/>
      <c r="N982" s="38"/>
      <c r="O982" s="38"/>
      <c r="P982" s="38">
        <f t="shared" si="220"/>
        <v>-100</v>
      </c>
      <c r="Q982" s="38"/>
    </row>
    <row r="983" spans="1:17" s="40" customFormat="1" ht="11.25">
      <c r="A983" s="86"/>
      <c r="B983" s="68" t="s">
        <v>2924</v>
      </c>
      <c r="C983" s="50" t="s">
        <v>2925</v>
      </c>
      <c r="D983" s="64"/>
      <c r="E983" s="64"/>
      <c r="F983" s="46"/>
      <c r="G983" s="52"/>
      <c r="H983" s="46"/>
      <c r="I983" s="52"/>
      <c r="J983" s="45">
        <v>523</v>
      </c>
      <c r="K983" s="51">
        <f t="shared" si="219"/>
        <v>1.4532505532845795E-5</v>
      </c>
      <c r="L983" s="45">
        <v>412</v>
      </c>
      <c r="M983" s="51">
        <f>PRODUCT(L983,100,1/2713405628)</f>
        <v>1.5183870621794112E-5</v>
      </c>
      <c r="N983" s="38"/>
      <c r="O983" s="38"/>
      <c r="P983" s="38">
        <f t="shared" si="220"/>
        <v>-100</v>
      </c>
      <c r="Q983" s="38">
        <f>PRODUCT(J983-L983,100,1/L983)</f>
        <v>26.941747572815533</v>
      </c>
    </row>
    <row r="984" spans="1:17" s="40" customFormat="1" ht="11.25">
      <c r="A984" s="86"/>
      <c r="B984" s="68" t="s">
        <v>945</v>
      </c>
      <c r="C984" s="50" t="s">
        <v>946</v>
      </c>
      <c r="D984" s="64"/>
      <c r="E984" s="64"/>
      <c r="F984" s="46"/>
      <c r="G984" s="52"/>
      <c r="H984" s="46"/>
      <c r="I984" s="52"/>
      <c r="J984" s="45">
        <v>475</v>
      </c>
      <c r="K984" s="51">
        <f>PRODUCT(J984,100,1/3598828838)</f>
        <v>1.3198738294649621E-5</v>
      </c>
      <c r="L984" s="45"/>
      <c r="M984" s="51"/>
      <c r="N984" s="38"/>
      <c r="O984" s="38"/>
      <c r="P984" s="38">
        <f t="shared" si="220"/>
        <v>-100</v>
      </c>
      <c r="Q984" s="38"/>
    </row>
    <row r="985" spans="1:17" s="40" customFormat="1" ht="11.25">
      <c r="A985" s="86"/>
      <c r="B985" s="68" t="s">
        <v>2926</v>
      </c>
      <c r="C985" s="50" t="s">
        <v>2927</v>
      </c>
      <c r="D985" s="64"/>
      <c r="E985" s="64"/>
      <c r="F985" s="46"/>
      <c r="G985" s="52"/>
      <c r="H985" s="46"/>
      <c r="I985" s="52"/>
      <c r="J985" s="45">
        <v>304</v>
      </c>
      <c r="K985" s="51">
        <f>PRODUCT(J985,100,1/3598828838)</f>
        <v>8.4471925085757585E-6</v>
      </c>
      <c r="L985" s="45">
        <v>3223</v>
      </c>
      <c r="M985" s="51">
        <f>PRODUCT(L985,100,1/2713405628)</f>
        <v>1.1878061896612237E-4</v>
      </c>
      <c r="N985" s="38"/>
      <c r="O985" s="38"/>
      <c r="P985" s="38">
        <f t="shared" si="220"/>
        <v>-100</v>
      </c>
      <c r="Q985" s="38">
        <f>PRODUCT(J985-L985,100,1/L985)</f>
        <v>-90.567793980763255</v>
      </c>
    </row>
    <row r="986" spans="1:17" s="40" customFormat="1" ht="11.25">
      <c r="A986" s="86"/>
      <c r="B986" s="68" t="s">
        <v>2928</v>
      </c>
      <c r="C986" s="50" t="s">
        <v>2929</v>
      </c>
      <c r="D986" s="64"/>
      <c r="E986" s="64"/>
      <c r="F986" s="46"/>
      <c r="G986" s="52"/>
      <c r="H986" s="46"/>
      <c r="I986" s="52"/>
      <c r="J986" s="45">
        <v>132</v>
      </c>
      <c r="K986" s="51">
        <f>PRODUCT(J986,100,1/3598828838)</f>
        <v>3.6678599050394741E-6</v>
      </c>
      <c r="L986" s="45"/>
      <c r="M986" s="51"/>
      <c r="N986" s="38"/>
      <c r="O986" s="38"/>
      <c r="P986" s="38">
        <f t="shared" si="220"/>
        <v>-100</v>
      </c>
      <c r="Q986" s="38"/>
    </row>
    <row r="987" spans="1:17" s="40" customFormat="1" ht="22.5">
      <c r="A987" s="86"/>
      <c r="B987" s="68" t="s">
        <v>2930</v>
      </c>
      <c r="C987" s="50" t="s">
        <v>2931</v>
      </c>
      <c r="D987" s="64"/>
      <c r="E987" s="64"/>
      <c r="F987" s="46"/>
      <c r="G987" s="52"/>
      <c r="H987" s="46"/>
      <c r="I987" s="52"/>
      <c r="J987" s="45">
        <v>100</v>
      </c>
      <c r="K987" s="51">
        <f>PRODUCT(J987,100,1/3598828838)</f>
        <v>2.7786817462420259E-6</v>
      </c>
      <c r="L987" s="48"/>
      <c r="M987" s="51"/>
      <c r="N987" s="38"/>
      <c r="O987" s="38"/>
      <c r="P987" s="38">
        <f t="shared" si="220"/>
        <v>-100</v>
      </c>
      <c r="Q987" s="38"/>
    </row>
    <row r="988" spans="1:17" s="40" customFormat="1" ht="11.25">
      <c r="A988" s="87"/>
      <c r="B988" s="68" t="s">
        <v>612</v>
      </c>
      <c r="C988" s="50" t="s">
        <v>613</v>
      </c>
      <c r="D988" s="64"/>
      <c r="E988" s="64"/>
      <c r="F988" s="46"/>
      <c r="G988" s="52"/>
      <c r="H988" s="46"/>
      <c r="I988" s="52"/>
      <c r="J988" s="45">
        <v>86</v>
      </c>
      <c r="K988" s="51">
        <f>PRODUCT(J988,100,1/3598828838)</f>
        <v>2.3896663017681422E-6</v>
      </c>
      <c r="L988" s="45"/>
      <c r="M988" s="51"/>
      <c r="N988" s="38"/>
      <c r="O988" s="38"/>
      <c r="P988" s="38">
        <f t="shared" si="220"/>
        <v>-100</v>
      </c>
      <c r="Q988" s="38"/>
    </row>
  </sheetData>
  <mergeCells count="12">
    <mergeCell ref="A5:C5"/>
    <mergeCell ref="A893:A988"/>
    <mergeCell ref="A1:Q1"/>
    <mergeCell ref="A3:A4"/>
    <mergeCell ref="B3:B4"/>
    <mergeCell ref="C3:C4"/>
    <mergeCell ref="D3:E3"/>
    <mergeCell ref="F3:G3"/>
    <mergeCell ref="H3:I3"/>
    <mergeCell ref="J3:K3"/>
    <mergeCell ref="L3:M3"/>
    <mergeCell ref="N4:Q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2</vt:i4>
      </vt:variant>
    </vt:vector>
  </HeadingPairs>
  <TitlesOfParts>
    <vt:vector size="2" baseType="lpstr">
      <vt:lpstr>Greek Exports to Mainland China</vt:lpstr>
      <vt:lpstr>Greek Imports from Mainland CN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user1313</dc:creator>
  <cp:lastModifiedBy>Efi Gorantonaki</cp:lastModifiedBy>
  <dcterms:created xsi:type="dcterms:W3CDTF">2022-05-26T06:32:16Z</dcterms:created>
  <dcterms:modified xsi:type="dcterms:W3CDTF">2022-07-01T10:01:34Z</dcterms:modified>
</cp:coreProperties>
</file>